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G:\我的雲端硬碟\五萬\龍潭選拔賽\1150524_中壢選拔賽\115中壢選拔賽報名表\Roots\"/>
    </mc:Choice>
  </mc:AlternateContent>
  <xr:revisionPtr revIDLastSave="0" documentId="13_ncr:1_{862C961E-C40F-41F8-A95B-29E1231A9AFA}" xr6:coauthVersionLast="47" xr6:coauthVersionMax="47" xr10:uidLastSave="{00000000-0000-0000-0000-000000000000}"/>
  <bookViews>
    <workbookView xWindow="380" yWindow="250" windowWidth="13640" windowHeight="9830" tabRatio="672" xr2:uid="{00000000-000D-0000-FFFF-FFFF00000000}"/>
  </bookViews>
  <sheets>
    <sheet name="報名單位資料" sheetId="7" r:id="rId1"/>
    <sheet name="11505中壢選拔報名表" sheetId="8" r:id="rId2"/>
    <sheet name="身分證" sheetId="20" r:id="rId3"/>
    <sheet name="範例" sheetId="18" r:id="rId4"/>
    <sheet name="賽程" sheetId="17" r:id="rId5"/>
    <sheet name="年齡轉換" sheetId="13" state="hidden" r:id="rId6"/>
    <sheet name="年齡轉換_範例" sheetId="16" state="hidden" r:id="rId7"/>
    <sheet name="級別分布表" sheetId="12" state="hidden" r:id="rId8"/>
    <sheet name="級別資料表" sheetId="11" state="hidden" r:id="rId9"/>
    <sheet name="參數設定表" sheetId="19" state="hidden" r:id="rId10"/>
    <sheet name="變數設定表" sheetId="21" state="hidden" r:id="rId11"/>
  </sheets>
  <definedNames>
    <definedName name="_Hlk67323692" localSheetId="4">賽程!$A$12</definedName>
    <definedName name="_Hlk67396679" localSheetId="4">賽程!$A$15</definedName>
    <definedName name="LaneNum">變數設定表!$B$12</definedName>
    <definedName name="_xlnm.Print_Area" localSheetId="1">'11505中壢選拔報名表'!$A$1:$V$38</definedName>
    <definedName name="_xlnm.Print_Area" localSheetId="9">參數設定表!$A$1:$V$38</definedName>
    <definedName name="_xlnm.Print_Area" localSheetId="0">報名單位資料!$A$1:$K$5</definedName>
    <definedName name="_xlnm.Print_Area" localSheetId="3">範例!$A$1:$V$38</definedName>
    <definedName name="_xlnm.Print_Titles" localSheetId="1">'11505中壢選拔報名表'!$1:$3</definedName>
    <definedName name="_xlnm.Print_Titles" localSheetId="9">參數設定表!$1:$3</definedName>
    <definedName name="_xlnm.Print_Titles" localSheetId="0">報名單位資料!$1:$5</definedName>
    <definedName name="_xlnm.Print_Titles" localSheetId="3">範例!$1:$3</definedName>
    <definedName name="ToPrintNum">變數設定表!$B$4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3" l="1"/>
  <c r="H1" i="13"/>
  <c r="I1" i="13"/>
  <c r="H2" i="13"/>
  <c r="I2" i="13"/>
  <c r="H3" i="13"/>
  <c r="I3" i="13"/>
  <c r="H4" i="13"/>
  <c r="I4" i="13"/>
  <c r="H5" i="13"/>
  <c r="I5" i="13"/>
  <c r="H6" i="13"/>
  <c r="I6" i="13"/>
  <c r="H7" i="13"/>
  <c r="I7" i="13"/>
  <c r="H8" i="13"/>
  <c r="I8" i="13"/>
  <c r="G9" i="13"/>
  <c r="H9" i="13"/>
  <c r="I9" i="13"/>
  <c r="G10" i="13"/>
  <c r="H10" i="13"/>
  <c r="I10" i="13"/>
  <c r="G11" i="13"/>
  <c r="H11" i="13"/>
  <c r="I11" i="13"/>
  <c r="F2" i="13"/>
  <c r="F3" i="13"/>
  <c r="F4" i="13"/>
  <c r="F5" i="13"/>
  <c r="F6" i="13"/>
  <c r="F7" i="13"/>
  <c r="F8" i="13"/>
  <c r="F9" i="13"/>
  <c r="F10" i="13"/>
  <c r="F11" i="13"/>
  <c r="F1" i="13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9" i="16"/>
  <c r="A33" i="20" l="1"/>
  <c r="B33" i="20"/>
  <c r="C33" i="20"/>
  <c r="A32" i="20"/>
  <c r="B32" i="20"/>
  <c r="C32" i="20"/>
  <c r="A3" i="20"/>
  <c r="B3" i="20"/>
  <c r="C3" i="20"/>
  <c r="A4" i="20"/>
  <c r="B4" i="20"/>
  <c r="C4" i="20"/>
  <c r="A5" i="20"/>
  <c r="B5" i="20"/>
  <c r="C5" i="20"/>
  <c r="A6" i="20"/>
  <c r="B6" i="20"/>
  <c r="C6" i="20"/>
  <c r="A7" i="20"/>
  <c r="B7" i="20"/>
  <c r="C7" i="20"/>
  <c r="A8" i="20"/>
  <c r="B8" i="20"/>
  <c r="C8" i="20"/>
  <c r="A9" i="20"/>
  <c r="B9" i="20"/>
  <c r="C9" i="20"/>
  <c r="A10" i="20"/>
  <c r="B10" i="20"/>
  <c r="C10" i="20"/>
  <c r="A11" i="20"/>
  <c r="B11" i="20"/>
  <c r="C11" i="20"/>
  <c r="A12" i="20"/>
  <c r="B12" i="20"/>
  <c r="C12" i="20"/>
  <c r="A13" i="20"/>
  <c r="B13" i="20"/>
  <c r="C13" i="20"/>
  <c r="A14" i="20"/>
  <c r="B14" i="20"/>
  <c r="C14" i="20"/>
  <c r="A15" i="20"/>
  <c r="B15" i="20"/>
  <c r="C15" i="20"/>
  <c r="A16" i="20"/>
  <c r="B16" i="20"/>
  <c r="C16" i="20"/>
  <c r="A17" i="20"/>
  <c r="B17" i="20"/>
  <c r="C17" i="20"/>
  <c r="A18" i="20"/>
  <c r="B18" i="20"/>
  <c r="C18" i="20"/>
  <c r="A19" i="20"/>
  <c r="B19" i="20"/>
  <c r="C19" i="20"/>
  <c r="A20" i="20"/>
  <c r="B20" i="20"/>
  <c r="C20" i="20"/>
  <c r="A21" i="20"/>
  <c r="B21" i="20"/>
  <c r="C21" i="20"/>
  <c r="A22" i="20"/>
  <c r="B22" i="20"/>
  <c r="C22" i="20"/>
  <c r="A23" i="20"/>
  <c r="B23" i="20"/>
  <c r="C23" i="20"/>
  <c r="A24" i="20"/>
  <c r="B24" i="20"/>
  <c r="C24" i="20"/>
  <c r="A25" i="20"/>
  <c r="B25" i="20"/>
  <c r="C25" i="20"/>
  <c r="A26" i="20"/>
  <c r="B26" i="20"/>
  <c r="C26" i="20"/>
  <c r="A27" i="20"/>
  <c r="B27" i="20"/>
  <c r="C27" i="20"/>
  <c r="A28" i="20"/>
  <c r="B28" i="20"/>
  <c r="C28" i="20"/>
  <c r="A29" i="20"/>
  <c r="B29" i="20"/>
  <c r="C29" i="20"/>
  <c r="A30" i="20"/>
  <c r="B30" i="20"/>
  <c r="C30" i="20"/>
  <c r="A31" i="20"/>
  <c r="B31" i="20"/>
  <c r="C31" i="20"/>
  <c r="B2" i="20"/>
  <c r="C2" i="20"/>
  <c r="A2" i="20"/>
  <c r="V5" i="8" l="1"/>
  <c r="V6" i="8"/>
  <c r="V7" i="8"/>
  <c r="V8" i="8"/>
  <c r="V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4" i="8"/>
  <c r="V5" i="18"/>
  <c r="V6" i="18"/>
  <c r="V7" i="18"/>
  <c r="V8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V30" i="18"/>
  <c r="V31" i="18"/>
  <c r="V32" i="18"/>
  <c r="V33" i="18"/>
  <c r="V34" i="18"/>
  <c r="V35" i="18"/>
  <c r="V4" i="18"/>
  <c r="V38" i="19" l="1"/>
  <c r="U38" i="19"/>
  <c r="T38" i="19"/>
  <c r="S38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E38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B36" i="19"/>
  <c r="V35" i="19"/>
  <c r="D35" i="19"/>
  <c r="V34" i="19"/>
  <c r="D34" i="19"/>
  <c r="V33" i="19"/>
  <c r="D33" i="19"/>
  <c r="V32" i="19"/>
  <c r="D32" i="19"/>
  <c r="V31" i="19"/>
  <c r="D31" i="19"/>
  <c r="V30" i="19"/>
  <c r="D30" i="19"/>
  <c r="V29" i="19"/>
  <c r="D29" i="19"/>
  <c r="V28" i="19"/>
  <c r="D28" i="19"/>
  <c r="V27" i="19"/>
  <c r="D27" i="19"/>
  <c r="V26" i="19"/>
  <c r="D26" i="19"/>
  <c r="V25" i="19"/>
  <c r="D25" i="19"/>
  <c r="V24" i="19"/>
  <c r="D24" i="19"/>
  <c r="V23" i="19"/>
  <c r="D23" i="19"/>
  <c r="V22" i="19"/>
  <c r="D22" i="19"/>
  <c r="V21" i="19"/>
  <c r="D21" i="19"/>
  <c r="V20" i="19"/>
  <c r="D20" i="19"/>
  <c r="V19" i="19"/>
  <c r="D19" i="19"/>
  <c r="V18" i="19"/>
  <c r="D18" i="19"/>
  <c r="V17" i="19"/>
  <c r="D17" i="19"/>
  <c r="V16" i="19"/>
  <c r="D16" i="19"/>
  <c r="V15" i="19"/>
  <c r="D15" i="19"/>
  <c r="V14" i="19"/>
  <c r="D14" i="19"/>
  <c r="V13" i="19"/>
  <c r="D13" i="19"/>
  <c r="V12" i="19"/>
  <c r="D12" i="19"/>
  <c r="V11" i="19"/>
  <c r="D11" i="19"/>
  <c r="V10" i="19"/>
  <c r="D10" i="19"/>
  <c r="V9" i="19"/>
  <c r="D9" i="19"/>
  <c r="V8" i="19"/>
  <c r="D8" i="19"/>
  <c r="V7" i="19"/>
  <c r="D7" i="19"/>
  <c r="V6" i="19"/>
  <c r="D6" i="19"/>
  <c r="V5" i="19"/>
  <c r="D5" i="19"/>
  <c r="V4" i="19"/>
  <c r="D4" i="19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B36" i="18"/>
  <c r="V36" i="18" l="1"/>
  <c r="V36" i="19"/>
  <c r="P38" i="8"/>
  <c r="P37" i="8"/>
  <c r="P36" i="8"/>
  <c r="O38" i="8"/>
  <c r="O37" i="8"/>
  <c r="O36" i="8"/>
  <c r="N38" i="8"/>
  <c r="N37" i="8"/>
  <c r="N36" i="8"/>
  <c r="S38" i="8"/>
  <c r="S37" i="8"/>
  <c r="S36" i="8"/>
  <c r="R38" i="8"/>
  <c r="R37" i="8"/>
  <c r="R36" i="8"/>
  <c r="Q36" i="8"/>
  <c r="Q37" i="8"/>
  <c r="Q38" i="8"/>
  <c r="U38" i="8"/>
  <c r="U37" i="8"/>
  <c r="U36" i="8"/>
  <c r="B11" i="16" l="1"/>
  <c r="D11" i="16" s="1"/>
  <c r="B10" i="16"/>
  <c r="D10" i="16" s="1"/>
  <c r="B9" i="16"/>
  <c r="B8" i="16"/>
  <c r="D8" i="16" s="1"/>
  <c r="G8" i="16" s="1"/>
  <c r="G8" i="13" s="1"/>
  <c r="B7" i="16"/>
  <c r="D7" i="16" s="1"/>
  <c r="G7" i="16" s="1"/>
  <c r="B6" i="16"/>
  <c r="D6" i="16" s="1"/>
  <c r="B5" i="16"/>
  <c r="B4" i="16"/>
  <c r="D4" i="16" s="1"/>
  <c r="B3" i="16"/>
  <c r="D3" i="16" s="1"/>
  <c r="B2" i="16"/>
  <c r="D2" i="16" s="1"/>
  <c r="A2" i="13"/>
  <c r="B2" i="13" s="1"/>
  <c r="D2" i="13" s="1"/>
  <c r="E2" i="13" s="1"/>
  <c r="A3" i="13"/>
  <c r="B3" i="13" s="1"/>
  <c r="D3" i="13" s="1"/>
  <c r="E3" i="13" s="1"/>
  <c r="A4" i="13"/>
  <c r="B4" i="13" s="1"/>
  <c r="A5" i="13"/>
  <c r="B5" i="13" s="1"/>
  <c r="A6" i="13"/>
  <c r="B6" i="13" s="1"/>
  <c r="D6" i="13" s="1"/>
  <c r="E6" i="13" s="1"/>
  <c r="A7" i="13"/>
  <c r="B7" i="13" s="1"/>
  <c r="D7" i="13" s="1"/>
  <c r="E7" i="13" s="1"/>
  <c r="A8" i="13"/>
  <c r="B8" i="13" s="1"/>
  <c r="D8" i="13" s="1"/>
  <c r="E8" i="13" s="1"/>
  <c r="A9" i="13"/>
  <c r="B9" i="13" s="1"/>
  <c r="D9" i="13" s="1"/>
  <c r="E9" i="13" s="1"/>
  <c r="A10" i="13"/>
  <c r="B10" i="13" s="1"/>
  <c r="A11" i="13"/>
  <c r="B11" i="13" s="1"/>
  <c r="D11" i="13" s="1"/>
  <c r="E11" i="13" s="1"/>
  <c r="A12" i="13"/>
  <c r="B12" i="13" s="1"/>
  <c r="D12" i="13" s="1"/>
  <c r="E12" i="13" s="1"/>
  <c r="A13" i="13"/>
  <c r="B13" i="13" s="1"/>
  <c r="A14" i="13"/>
  <c r="B14" i="13" s="1"/>
  <c r="D14" i="13" s="1"/>
  <c r="E14" i="13" s="1"/>
  <c r="A15" i="13"/>
  <c r="B15" i="13" s="1"/>
  <c r="D15" i="13" s="1"/>
  <c r="E15" i="13" s="1"/>
  <c r="A16" i="13"/>
  <c r="B16" i="13" s="1"/>
  <c r="A17" i="13"/>
  <c r="B17" i="13" s="1"/>
  <c r="D17" i="13" s="1"/>
  <c r="E17" i="13" s="1"/>
  <c r="A18" i="13"/>
  <c r="B18" i="13" s="1"/>
  <c r="D18" i="13" s="1"/>
  <c r="E18" i="13" s="1"/>
  <c r="A19" i="13"/>
  <c r="B19" i="13" s="1"/>
  <c r="D19" i="13" s="1"/>
  <c r="E19" i="13" s="1"/>
  <c r="A20" i="13"/>
  <c r="B20" i="13" s="1"/>
  <c r="D20" i="13" s="1"/>
  <c r="E20" i="13" s="1"/>
  <c r="A21" i="13"/>
  <c r="B21" i="13" s="1"/>
  <c r="D21" i="13" s="1"/>
  <c r="E21" i="13" s="1"/>
  <c r="A22" i="13"/>
  <c r="B22" i="13" s="1"/>
  <c r="D22" i="13" s="1"/>
  <c r="E22" i="13" s="1"/>
  <c r="A23" i="13"/>
  <c r="B23" i="13" s="1"/>
  <c r="D23" i="13" s="1"/>
  <c r="E23" i="13" s="1"/>
  <c r="A24" i="13"/>
  <c r="B24" i="13" s="1"/>
  <c r="D24" i="13" s="1"/>
  <c r="E24" i="13" s="1"/>
  <c r="A25" i="13"/>
  <c r="B25" i="13" s="1"/>
  <c r="D25" i="13" s="1"/>
  <c r="E25" i="13" s="1"/>
  <c r="A26" i="13"/>
  <c r="B26" i="13" s="1"/>
  <c r="D26" i="13" s="1"/>
  <c r="E26" i="13" s="1"/>
  <c r="A27" i="13"/>
  <c r="B27" i="13" s="1"/>
  <c r="D27" i="13" s="1"/>
  <c r="E27" i="13" s="1"/>
  <c r="A28" i="13"/>
  <c r="B28" i="13" s="1"/>
  <c r="D28" i="13" s="1"/>
  <c r="E28" i="13" s="1"/>
  <c r="A29" i="13"/>
  <c r="B29" i="13" s="1"/>
  <c r="D29" i="13" s="1"/>
  <c r="E29" i="13" s="1"/>
  <c r="A30" i="13"/>
  <c r="B30" i="13" s="1"/>
  <c r="D30" i="13" s="1"/>
  <c r="E30" i="13" s="1"/>
  <c r="A31" i="13"/>
  <c r="B31" i="13" s="1"/>
  <c r="D31" i="13" s="1"/>
  <c r="E31" i="13" s="1"/>
  <c r="A32" i="13"/>
  <c r="B32" i="13" s="1"/>
  <c r="D32" i="13" s="1"/>
  <c r="E32" i="13" s="1"/>
  <c r="A33" i="13"/>
  <c r="B33" i="13" s="1"/>
  <c r="D33" i="13" s="1"/>
  <c r="E33" i="13" s="1"/>
  <c r="B12" i="16"/>
  <c r="B13" i="16"/>
  <c r="D13" i="16" s="1"/>
  <c r="B14" i="16"/>
  <c r="D14" i="16" s="1"/>
  <c r="B15" i="16"/>
  <c r="D15" i="16" s="1"/>
  <c r="B16" i="16"/>
  <c r="D16" i="16" s="1"/>
  <c r="B17" i="16"/>
  <c r="D17" i="16" s="1"/>
  <c r="B18" i="16"/>
  <c r="D18" i="16" s="1"/>
  <c r="B19" i="16"/>
  <c r="D19" i="16" s="1"/>
  <c r="B20" i="16"/>
  <c r="B21" i="16"/>
  <c r="D21" i="16" s="1"/>
  <c r="E21" i="16" s="1"/>
  <c r="B22" i="16"/>
  <c r="D22" i="16" s="1"/>
  <c r="E22" i="16" s="1"/>
  <c r="B23" i="16"/>
  <c r="D23" i="16" s="1"/>
  <c r="E23" i="16" s="1"/>
  <c r="B24" i="16"/>
  <c r="D24" i="16" s="1"/>
  <c r="E24" i="16" s="1"/>
  <c r="B25" i="16"/>
  <c r="D25" i="16" s="1"/>
  <c r="E25" i="16" s="1"/>
  <c r="B26" i="16"/>
  <c r="D26" i="16" s="1"/>
  <c r="E26" i="16" s="1"/>
  <c r="B27" i="16"/>
  <c r="D27" i="16" s="1"/>
  <c r="E27" i="16" s="1"/>
  <c r="B28" i="16"/>
  <c r="D28" i="16" s="1"/>
  <c r="E28" i="16" s="1"/>
  <c r="B29" i="16"/>
  <c r="D29" i="16" s="1"/>
  <c r="E29" i="16" s="1"/>
  <c r="B30" i="16"/>
  <c r="D30" i="16" s="1"/>
  <c r="E30" i="16" s="1"/>
  <c r="B31" i="16"/>
  <c r="D31" i="16" s="1"/>
  <c r="E31" i="16" s="1"/>
  <c r="B32" i="16"/>
  <c r="D32" i="16" s="1"/>
  <c r="E32" i="16" s="1"/>
  <c r="B33" i="16"/>
  <c r="D33" i="16" s="1"/>
  <c r="E33" i="16" s="1"/>
  <c r="B34" i="16"/>
  <c r="D34" i="16" s="1"/>
  <c r="E34" i="16" s="1"/>
  <c r="B35" i="16"/>
  <c r="D35" i="16" s="1"/>
  <c r="E35" i="16" s="1"/>
  <c r="B36" i="16"/>
  <c r="D36" i="16" s="1"/>
  <c r="E36" i="16" s="1"/>
  <c r="B37" i="16"/>
  <c r="B38" i="16"/>
  <c r="D38" i="16" s="1"/>
  <c r="E38" i="16" s="1"/>
  <c r="B39" i="16"/>
  <c r="D39" i="16" s="1"/>
  <c r="E39" i="16" s="1"/>
  <c r="B40" i="16"/>
  <c r="D40" i="16" s="1"/>
  <c r="E40" i="16" s="1"/>
  <c r="B41" i="16"/>
  <c r="B42" i="16"/>
  <c r="B43" i="16"/>
  <c r="B44" i="16"/>
  <c r="B45" i="16"/>
  <c r="D45" i="16" s="1"/>
  <c r="E45" i="16" s="1"/>
  <c r="B46" i="16"/>
  <c r="D46" i="16" s="1"/>
  <c r="E46" i="16" s="1"/>
  <c r="B47" i="16"/>
  <c r="D47" i="16" s="1"/>
  <c r="E47" i="16" s="1"/>
  <c r="B48" i="16"/>
  <c r="B49" i="16"/>
  <c r="D49" i="16" s="1"/>
  <c r="E49" i="16" s="1"/>
  <c r="B50" i="16"/>
  <c r="B51" i="16"/>
  <c r="D51" i="16" s="1"/>
  <c r="E51" i="16" s="1"/>
  <c r="B52" i="16"/>
  <c r="B53" i="16"/>
  <c r="D53" i="16" s="1"/>
  <c r="E53" i="16" s="1"/>
  <c r="B54" i="16"/>
  <c r="D54" i="16" s="1"/>
  <c r="E54" i="16" s="1"/>
  <c r="B55" i="16"/>
  <c r="D55" i="16" s="1"/>
  <c r="E55" i="16" s="1"/>
  <c r="B56" i="16"/>
  <c r="B57" i="16"/>
  <c r="D57" i="16" s="1"/>
  <c r="E57" i="16" s="1"/>
  <c r="B58" i="16"/>
  <c r="D58" i="16" s="1"/>
  <c r="E58" i="16" s="1"/>
  <c r="B59" i="16"/>
  <c r="D59" i="16" s="1"/>
  <c r="E59" i="16" s="1"/>
  <c r="B60" i="16"/>
  <c r="D60" i="16" s="1"/>
  <c r="E60" i="16" s="1"/>
  <c r="B61" i="16"/>
  <c r="D61" i="16" s="1"/>
  <c r="E61" i="16" s="1"/>
  <c r="B62" i="16"/>
  <c r="D62" i="16" s="1"/>
  <c r="E62" i="16" s="1"/>
  <c r="B63" i="16"/>
  <c r="D63" i="16" s="1"/>
  <c r="E63" i="16" s="1"/>
  <c r="B64" i="16"/>
  <c r="D64" i="16" s="1"/>
  <c r="E64" i="16" s="1"/>
  <c r="B65" i="16"/>
  <c r="D65" i="16" s="1"/>
  <c r="E65" i="16" s="1"/>
  <c r="B66" i="16"/>
  <c r="D66" i="16" s="1"/>
  <c r="E66" i="16" s="1"/>
  <c r="B67" i="16"/>
  <c r="D67" i="16" s="1"/>
  <c r="E67" i="16" s="1"/>
  <c r="B68" i="16"/>
  <c r="D68" i="16" s="1"/>
  <c r="E68" i="16" s="1"/>
  <c r="B69" i="16"/>
  <c r="D69" i="16" s="1"/>
  <c r="E69" i="16" s="1"/>
  <c r="B70" i="16"/>
  <c r="D70" i="16" s="1"/>
  <c r="E70" i="16" s="1"/>
  <c r="B71" i="16"/>
  <c r="B72" i="16"/>
  <c r="D72" i="16" s="1"/>
  <c r="E72" i="16" s="1"/>
  <c r="B73" i="16"/>
  <c r="D73" i="16" s="1"/>
  <c r="E73" i="16" s="1"/>
  <c r="B74" i="16"/>
  <c r="B75" i="16"/>
  <c r="D75" i="16" s="1"/>
  <c r="E75" i="16" s="1"/>
  <c r="B76" i="16"/>
  <c r="D76" i="16" s="1"/>
  <c r="E76" i="16" s="1"/>
  <c r="B77" i="16"/>
  <c r="B78" i="16"/>
  <c r="D78" i="16" s="1"/>
  <c r="E78" i="16" s="1"/>
  <c r="B79" i="16"/>
  <c r="D79" i="16" s="1"/>
  <c r="E79" i="16" s="1"/>
  <c r="B80" i="16"/>
  <c r="D80" i="16" s="1"/>
  <c r="E80" i="16" s="1"/>
  <c r="B81" i="16"/>
  <c r="A34" i="13"/>
  <c r="B34" i="13" s="1"/>
  <c r="D34" i="13" s="1"/>
  <c r="E34" i="13" s="1"/>
  <c r="A35" i="13"/>
  <c r="B35" i="13" s="1"/>
  <c r="D35" i="13" s="1"/>
  <c r="E35" i="13" s="1"/>
  <c r="A36" i="13"/>
  <c r="B36" i="13" s="1"/>
  <c r="D36" i="13" s="1"/>
  <c r="E36" i="13" s="1"/>
  <c r="A37" i="13"/>
  <c r="B37" i="13" s="1"/>
  <c r="A38" i="13"/>
  <c r="B38" i="13" s="1"/>
  <c r="A39" i="13"/>
  <c r="B39" i="13" s="1"/>
  <c r="A40" i="13"/>
  <c r="B40" i="13" s="1"/>
  <c r="D40" i="13" s="1"/>
  <c r="E40" i="13" s="1"/>
  <c r="A41" i="13"/>
  <c r="B41" i="13" s="1"/>
  <c r="D41" i="13" s="1"/>
  <c r="E41" i="13" s="1"/>
  <c r="A42" i="13"/>
  <c r="B42" i="13" s="1"/>
  <c r="A43" i="13"/>
  <c r="B43" i="13" s="1"/>
  <c r="A44" i="13"/>
  <c r="B44" i="13" s="1"/>
  <c r="D44" i="13" s="1"/>
  <c r="E44" i="13" s="1"/>
  <c r="A45" i="13"/>
  <c r="B45" i="13" s="1"/>
  <c r="D45" i="13" s="1"/>
  <c r="E45" i="13" s="1"/>
  <c r="A46" i="13"/>
  <c r="B46" i="13" s="1"/>
  <c r="D46" i="13" s="1"/>
  <c r="E46" i="13" s="1"/>
  <c r="A47" i="13"/>
  <c r="B47" i="13" s="1"/>
  <c r="D47" i="13" s="1"/>
  <c r="E47" i="13" s="1"/>
  <c r="A48" i="13"/>
  <c r="B48" i="13" s="1"/>
  <c r="D48" i="13" s="1"/>
  <c r="E48" i="13" s="1"/>
  <c r="A49" i="13"/>
  <c r="B49" i="13" s="1"/>
  <c r="A50" i="13"/>
  <c r="B50" i="13" s="1"/>
  <c r="A51" i="13"/>
  <c r="B51" i="13" s="1"/>
  <c r="D51" i="13" s="1"/>
  <c r="E51" i="13" s="1"/>
  <c r="A52" i="13"/>
  <c r="B52" i="13" s="1"/>
  <c r="D52" i="13" s="1"/>
  <c r="E52" i="13" s="1"/>
  <c r="A53" i="13"/>
  <c r="B53" i="13" s="1"/>
  <c r="D53" i="13" s="1"/>
  <c r="E53" i="13" s="1"/>
  <c r="A54" i="13"/>
  <c r="B54" i="13" s="1"/>
  <c r="D54" i="13" s="1"/>
  <c r="E54" i="13" s="1"/>
  <c r="A55" i="13"/>
  <c r="B55" i="13" s="1"/>
  <c r="A56" i="13"/>
  <c r="B56" i="13" s="1"/>
  <c r="A57" i="13"/>
  <c r="B57" i="13" s="1"/>
  <c r="A58" i="13"/>
  <c r="B58" i="13" s="1"/>
  <c r="A59" i="13"/>
  <c r="B59" i="13" s="1"/>
  <c r="D59" i="13" s="1"/>
  <c r="E59" i="13" s="1"/>
  <c r="A60" i="13"/>
  <c r="B60" i="13" s="1"/>
  <c r="D60" i="13" s="1"/>
  <c r="E60" i="13" s="1"/>
  <c r="A61" i="13"/>
  <c r="B61" i="13" s="1"/>
  <c r="D61" i="13" s="1"/>
  <c r="E61" i="13" s="1"/>
  <c r="A62" i="13"/>
  <c r="B62" i="13" s="1"/>
  <c r="D62" i="13" s="1"/>
  <c r="E62" i="13" s="1"/>
  <c r="A63" i="13"/>
  <c r="B63" i="13" s="1"/>
  <c r="D63" i="13" s="1"/>
  <c r="E63" i="13" s="1"/>
  <c r="A64" i="13"/>
  <c r="B64" i="13" s="1"/>
  <c r="D64" i="13" s="1"/>
  <c r="E64" i="13" s="1"/>
  <c r="A65" i="13"/>
  <c r="B65" i="13" s="1"/>
  <c r="D65" i="13" s="1"/>
  <c r="E65" i="13" s="1"/>
  <c r="A66" i="13"/>
  <c r="B66" i="13" s="1"/>
  <c r="D66" i="13" s="1"/>
  <c r="E66" i="13" s="1"/>
  <c r="A67" i="13"/>
  <c r="B67" i="13" s="1"/>
  <c r="A68" i="13"/>
  <c r="B68" i="13" s="1"/>
  <c r="A69" i="13"/>
  <c r="B69" i="13" s="1"/>
  <c r="D69" i="13" s="1"/>
  <c r="E69" i="13" s="1"/>
  <c r="A70" i="13"/>
  <c r="B70" i="13" s="1"/>
  <c r="D70" i="13" s="1"/>
  <c r="E70" i="13" s="1"/>
  <c r="A71" i="13"/>
  <c r="B71" i="13" s="1"/>
  <c r="D71" i="13" s="1"/>
  <c r="E71" i="13" s="1"/>
  <c r="A72" i="13"/>
  <c r="B72" i="13" s="1"/>
  <c r="D72" i="13" s="1"/>
  <c r="E72" i="13" s="1"/>
  <c r="A73" i="13"/>
  <c r="B73" i="13" s="1"/>
  <c r="A74" i="13"/>
  <c r="B74" i="13" s="1"/>
  <c r="D74" i="13" s="1"/>
  <c r="E74" i="13" s="1"/>
  <c r="A75" i="13"/>
  <c r="B75" i="13" s="1"/>
  <c r="D75" i="13" s="1"/>
  <c r="E75" i="13" s="1"/>
  <c r="A76" i="13"/>
  <c r="B76" i="13" s="1"/>
  <c r="A77" i="13"/>
  <c r="B77" i="13" s="1"/>
  <c r="D77" i="13" s="1"/>
  <c r="E77" i="13" s="1"/>
  <c r="A78" i="13"/>
  <c r="B78" i="13" s="1"/>
  <c r="D78" i="13" s="1"/>
  <c r="E78" i="13" s="1"/>
  <c r="A79" i="13"/>
  <c r="B79" i="13" s="1"/>
  <c r="A80" i="13"/>
  <c r="B80" i="13" s="1"/>
  <c r="A81" i="13"/>
  <c r="B81" i="13" s="1"/>
  <c r="D81" i="13" s="1"/>
  <c r="E81" i="13" s="1"/>
  <c r="D35" i="8"/>
  <c r="D33" i="20" s="1"/>
  <c r="D34" i="8"/>
  <c r="D32" i="20" s="1"/>
  <c r="D33" i="8"/>
  <c r="D31" i="20" s="1"/>
  <c r="D32" i="8"/>
  <c r="D30" i="20" s="1"/>
  <c r="D31" i="8"/>
  <c r="D29" i="20" s="1"/>
  <c r="D30" i="8"/>
  <c r="D28" i="20" s="1"/>
  <c r="D29" i="8"/>
  <c r="D27" i="20" s="1"/>
  <c r="D28" i="8"/>
  <c r="D26" i="20" s="1"/>
  <c r="D27" i="8"/>
  <c r="D25" i="20" s="1"/>
  <c r="D26" i="8"/>
  <c r="D24" i="20" s="1"/>
  <c r="D25" i="8"/>
  <c r="D23" i="20" s="1"/>
  <c r="D24" i="8"/>
  <c r="D22" i="20" s="1"/>
  <c r="D23" i="8"/>
  <c r="D21" i="20" s="1"/>
  <c r="D22" i="8"/>
  <c r="D20" i="20" s="1"/>
  <c r="D21" i="8"/>
  <c r="D19" i="20" s="1"/>
  <c r="D20" i="8"/>
  <c r="D18" i="20" s="1"/>
  <c r="D19" i="8"/>
  <c r="D17" i="20" s="1"/>
  <c r="D18" i="8"/>
  <c r="D16" i="20" s="1"/>
  <c r="D17" i="8"/>
  <c r="D15" i="20" s="1"/>
  <c r="D16" i="8"/>
  <c r="D14" i="20" s="1"/>
  <c r="B2" i="12"/>
  <c r="B3" i="12"/>
  <c r="B4" i="12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36" i="8"/>
  <c r="E36" i="8"/>
  <c r="F36" i="8"/>
  <c r="G36" i="8"/>
  <c r="H36" i="8"/>
  <c r="I36" i="8"/>
  <c r="J36" i="8"/>
  <c r="K36" i="8"/>
  <c r="L36" i="8"/>
  <c r="M36" i="8"/>
  <c r="T36" i="8"/>
  <c r="E37" i="8"/>
  <c r="F37" i="8"/>
  <c r="G37" i="8"/>
  <c r="H37" i="8"/>
  <c r="I37" i="8"/>
  <c r="J37" i="8"/>
  <c r="K37" i="8"/>
  <c r="L37" i="8"/>
  <c r="M37" i="8"/>
  <c r="T37" i="8"/>
  <c r="V37" i="8"/>
  <c r="E38" i="8"/>
  <c r="F38" i="8"/>
  <c r="G38" i="8"/>
  <c r="H38" i="8"/>
  <c r="I38" i="8"/>
  <c r="J38" i="8"/>
  <c r="K38" i="8"/>
  <c r="L38" i="8"/>
  <c r="M38" i="8"/>
  <c r="T38" i="8"/>
  <c r="C27" i="16"/>
  <c r="C54" i="16"/>
  <c r="C41" i="13"/>
  <c r="C18" i="16"/>
  <c r="C38" i="16"/>
  <c r="C33" i="16"/>
  <c r="C66" i="16"/>
  <c r="C51" i="16"/>
  <c r="C36" i="16"/>
  <c r="C24" i="16"/>
  <c r="C23" i="13"/>
  <c r="C17" i="13"/>
  <c r="C62" i="16"/>
  <c r="C35" i="16"/>
  <c r="C40" i="13"/>
  <c r="C34" i="16"/>
  <c r="C28" i="16"/>
  <c r="C32" i="16"/>
  <c r="C80" i="16"/>
  <c r="C60" i="16"/>
  <c r="C59" i="16"/>
  <c r="C14" i="16"/>
  <c r="C58" i="16"/>
  <c r="C9" i="13"/>
  <c r="D11" i="8"/>
  <c r="D9" i="20" s="1"/>
  <c r="V38" i="8"/>
  <c r="C11" i="16"/>
  <c r="C16" i="16" l="1"/>
  <c r="C3" i="16"/>
  <c r="C73" i="13"/>
  <c r="D73" i="13"/>
  <c r="E73" i="13" s="1"/>
  <c r="C57" i="13"/>
  <c r="D57" i="13"/>
  <c r="E57" i="13" s="1"/>
  <c r="C49" i="13"/>
  <c r="D49" i="13"/>
  <c r="E49" i="13" s="1"/>
  <c r="C80" i="13"/>
  <c r="D80" i="13"/>
  <c r="E80" i="13" s="1"/>
  <c r="C56" i="13"/>
  <c r="D56" i="13"/>
  <c r="E56" i="13" s="1"/>
  <c r="C37" i="13"/>
  <c r="D37" i="13"/>
  <c r="E37" i="13" s="1"/>
  <c r="C79" i="13"/>
  <c r="D79" i="13"/>
  <c r="E79" i="13" s="1"/>
  <c r="C55" i="13"/>
  <c r="D55" i="13"/>
  <c r="E55" i="13" s="1"/>
  <c r="C39" i="13"/>
  <c r="D39" i="13"/>
  <c r="E39" i="13" s="1"/>
  <c r="C13" i="13"/>
  <c r="D13" i="13"/>
  <c r="E13" i="13" s="1"/>
  <c r="C45" i="16"/>
  <c r="C38" i="13"/>
  <c r="D38" i="13"/>
  <c r="E38" i="13" s="1"/>
  <c r="C76" i="13"/>
  <c r="D76" i="13"/>
  <c r="E76" i="13" s="1"/>
  <c r="C68" i="13"/>
  <c r="D68" i="13"/>
  <c r="E68" i="13" s="1"/>
  <c r="C10" i="13"/>
  <c r="D10" i="13"/>
  <c r="E10" i="13" s="1"/>
  <c r="C67" i="13"/>
  <c r="D67" i="13"/>
  <c r="E67" i="13" s="1"/>
  <c r="C43" i="13"/>
  <c r="D43" i="13"/>
  <c r="E43" i="13" s="1"/>
  <c r="G2" i="16"/>
  <c r="E2" i="16"/>
  <c r="C58" i="13"/>
  <c r="D58" i="13"/>
  <c r="E58" i="13" s="1"/>
  <c r="C50" i="13"/>
  <c r="D50" i="13"/>
  <c r="E50" i="13" s="1"/>
  <c r="C42" i="13"/>
  <c r="D42" i="13"/>
  <c r="E42" i="13" s="1"/>
  <c r="C16" i="13"/>
  <c r="D16" i="13"/>
  <c r="E16" i="13" s="1"/>
  <c r="G3" i="16"/>
  <c r="E10" i="16" s="1"/>
  <c r="D5" i="18" s="1"/>
  <c r="G4" i="16"/>
  <c r="C5" i="16"/>
  <c r="D5" i="16"/>
  <c r="B2" i="11"/>
  <c r="G7" i="13"/>
  <c r="C7" i="16"/>
  <c r="G6" i="16"/>
  <c r="C6" i="16"/>
  <c r="C5" i="13"/>
  <c r="D5" i="13"/>
  <c r="E5" i="13" s="1"/>
  <c r="C4" i="13"/>
  <c r="D4" i="13"/>
  <c r="E4" i="13" s="1"/>
  <c r="C77" i="16"/>
  <c r="D77" i="16"/>
  <c r="E77" i="16" s="1"/>
  <c r="C41" i="16"/>
  <c r="D41" i="16"/>
  <c r="E41" i="16" s="1"/>
  <c r="C37" i="16"/>
  <c r="D37" i="16"/>
  <c r="E37" i="16" s="1"/>
  <c r="C13" i="16"/>
  <c r="C57" i="16"/>
  <c r="C69" i="16"/>
  <c r="C17" i="16"/>
  <c r="C29" i="16"/>
  <c r="C56" i="16"/>
  <c r="D56" i="16"/>
  <c r="E56" i="16" s="1"/>
  <c r="C52" i="16"/>
  <c r="D52" i="16"/>
  <c r="E52" i="16" s="1"/>
  <c r="C48" i="16"/>
  <c r="D48" i="16"/>
  <c r="E48" i="16" s="1"/>
  <c r="C44" i="16"/>
  <c r="D44" i="16"/>
  <c r="E44" i="16" s="1"/>
  <c r="C20" i="16"/>
  <c r="D20" i="16"/>
  <c r="E20" i="16" s="1"/>
  <c r="D15" i="18" s="1"/>
  <c r="C12" i="16"/>
  <c r="D12" i="16"/>
  <c r="C81" i="16"/>
  <c r="D81" i="16"/>
  <c r="E81" i="16" s="1"/>
  <c r="C53" i="16"/>
  <c r="C49" i="16"/>
  <c r="C61" i="16"/>
  <c r="C71" i="16"/>
  <c r="D71" i="16"/>
  <c r="E71" i="16" s="1"/>
  <c r="C43" i="16"/>
  <c r="D43" i="16"/>
  <c r="E43" i="16" s="1"/>
  <c r="C73" i="16"/>
  <c r="C74" i="16"/>
  <c r="D74" i="16"/>
  <c r="E74" i="16" s="1"/>
  <c r="C50" i="16"/>
  <c r="D50" i="16"/>
  <c r="E50" i="16" s="1"/>
  <c r="C42" i="16"/>
  <c r="D42" i="16"/>
  <c r="E42" i="16" s="1"/>
  <c r="C9" i="16"/>
  <c r="D9" i="16"/>
  <c r="D6" i="8"/>
  <c r="D4" i="20" s="1"/>
  <c r="C22" i="16"/>
  <c r="C47" i="16"/>
  <c r="C79" i="16"/>
  <c r="C2" i="16"/>
  <c r="C47" i="13"/>
  <c r="D7" i="8"/>
  <c r="D5" i="20" s="1"/>
  <c r="C45" i="13"/>
  <c r="C35" i="13"/>
  <c r="C53" i="13"/>
  <c r="C31" i="13"/>
  <c r="C60" i="13"/>
  <c r="C27" i="13"/>
  <c r="C65" i="13"/>
  <c r="C20" i="13"/>
  <c r="C25" i="13"/>
  <c r="C61" i="13"/>
  <c r="C24" i="13"/>
  <c r="C59" i="13"/>
  <c r="C28" i="13"/>
  <c r="C7" i="13"/>
  <c r="D9" i="8"/>
  <c r="D7" i="20" s="1"/>
  <c r="C19" i="13"/>
  <c r="D15" i="8"/>
  <c r="D13" i="20" s="1"/>
  <c r="C69" i="13"/>
  <c r="C62" i="13"/>
  <c r="D8" i="8"/>
  <c r="D6" i="20" s="1"/>
  <c r="C6" i="13"/>
  <c r="C22" i="13"/>
  <c r="C63" i="13"/>
  <c r="D10" i="8"/>
  <c r="D8" i="20" s="1"/>
  <c r="C8" i="13"/>
  <c r="C12" i="13"/>
  <c r="D14" i="8"/>
  <c r="D12" i="20" s="1"/>
  <c r="C33" i="13"/>
  <c r="D4" i="8"/>
  <c r="D2" i="20" s="1"/>
  <c r="C2" i="13"/>
  <c r="C64" i="13"/>
  <c r="C46" i="13"/>
  <c r="D12" i="8"/>
  <c r="D10" i="20" s="1"/>
  <c r="C71" i="13"/>
  <c r="C30" i="13"/>
  <c r="C75" i="13"/>
  <c r="C78" i="13"/>
  <c r="C51" i="13"/>
  <c r="C70" i="16"/>
  <c r="C21" i="13"/>
  <c r="C63" i="16"/>
  <c r="C31" i="16"/>
  <c r="C23" i="16"/>
  <c r="C15" i="13"/>
  <c r="C36" i="13"/>
  <c r="C78" i="16"/>
  <c r="C30" i="16"/>
  <c r="C32" i="13"/>
  <c r="C14" i="13"/>
  <c r="C77" i="13"/>
  <c r="C72" i="13"/>
  <c r="C48" i="13"/>
  <c r="C68" i="16"/>
  <c r="C46" i="16"/>
  <c r="C21" i="16"/>
  <c r="C3" i="13"/>
  <c r="D5" i="8"/>
  <c r="D3" i="20" s="1"/>
  <c r="C8" i="16"/>
  <c r="C81" i="13"/>
  <c r="C67" i="16"/>
  <c r="C54" i="13"/>
  <c r="C34" i="13"/>
  <c r="C19" i="16"/>
  <c r="C18" i="13"/>
  <c r="C10" i="16"/>
  <c r="V36" i="8"/>
  <c r="C72" i="16"/>
  <c r="C65" i="16"/>
  <c r="C26" i="16"/>
  <c r="C11" i="13"/>
  <c r="D13" i="8"/>
  <c r="D11" i="20" s="1"/>
  <c r="C74" i="13"/>
  <c r="C70" i="13"/>
  <c r="C66" i="13"/>
  <c r="C52" i="13"/>
  <c r="C44" i="13"/>
  <c r="C76" i="16"/>
  <c r="C55" i="16"/>
  <c r="C25" i="16"/>
  <c r="C4" i="16"/>
  <c r="C40" i="16"/>
  <c r="C75" i="16"/>
  <c r="C15" i="16"/>
  <c r="C29" i="13"/>
  <c r="C64" i="16"/>
  <c r="C39" i="16"/>
  <c r="C26" i="13"/>
  <c r="E4" i="16" l="1"/>
  <c r="E3" i="16"/>
  <c r="D3" i="11"/>
  <c r="G2" i="13"/>
  <c r="D2" i="11"/>
  <c r="G3" i="13"/>
  <c r="E13" i="16"/>
  <c r="D8" i="18" s="1"/>
  <c r="C3" i="11"/>
  <c r="G4" i="13"/>
  <c r="G5" i="16"/>
  <c r="E14" i="16" s="1"/>
  <c r="D9" i="18" s="1"/>
  <c r="E5" i="16"/>
  <c r="E12" i="16"/>
  <c r="D7" i="18" s="1"/>
  <c r="B3" i="11"/>
  <c r="G6" i="13"/>
  <c r="E7" i="16"/>
  <c r="E8" i="16"/>
  <c r="G5" i="13" l="1"/>
  <c r="C2" i="11"/>
  <c r="E11" i="16"/>
  <c r="D6" i="18" s="1"/>
  <c r="E17" i="16"/>
  <c r="D12" i="18" s="1"/>
  <c r="E16" i="16"/>
  <c r="D11" i="18" s="1"/>
  <c r="E15" i="16"/>
  <c r="D10" i="18" s="1"/>
  <c r="E18" i="16"/>
  <c r="D13" i="18" s="1"/>
  <c r="E19" i="16"/>
  <c r="D14" i="18" s="1"/>
  <c r="E6" i="16"/>
  <c r="E9" i="16"/>
  <c r="D4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wrh</author>
  </authors>
  <commentList>
    <comment ref="B1" authorId="0" shapeId="0" xr:uid="{00000000-0006-0000-0000-000001000000}">
      <text>
        <r>
          <rPr>
            <sz val="12"/>
            <color indexed="10"/>
            <rFont val="新細明體"/>
            <family val="1"/>
            <charset val="136"/>
          </rPr>
          <t>只有藍色區域可以編輯</t>
        </r>
        <r>
          <rPr>
            <sz val="12"/>
            <color indexed="81"/>
            <rFont val="新細明體"/>
            <family val="1"/>
            <charset val="136"/>
          </rPr>
          <t xml:space="preserve">
【隊伍名稱】填隊伍全名，12字以內，將列印於獎狀上。
【隊伍簡稱】最多四字，超過則主辦單位自行取四字。
本報名表名稱請存為：11505中壢選拔_隊伍簡稱.xlsx</t>
        </r>
      </text>
    </comment>
    <comment ref="E3" authorId="0" shapeId="0" xr:uid="{00000000-0006-0000-0000-000002000000}">
      <text>
        <r>
          <rPr>
            <sz val="12"/>
            <color indexed="81"/>
            <rFont val="新細明體"/>
            <family val="1"/>
            <charset val="136"/>
          </rPr>
          <t>請在【藍色區域】內填姓名與手機。
若教練或管理有多人，請填：教練一/教練二，電話欄位請填：電話一/電話二，依此類推。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wrh</author>
    <author>lirongchu</author>
  </authors>
  <commentList>
    <comment ref="V2" authorId="0" shapeId="0" xr:uid="{00000000-0006-0000-0100-000001000000}">
      <text>
        <r>
          <rPr>
            <sz val="12"/>
            <color indexed="81"/>
            <rFont val="新細明體"/>
            <family val="1"/>
            <charset val="136"/>
          </rPr>
          <t>本欄免填，公式自動統計。國中與社會組</t>
        </r>
        <r>
          <rPr>
            <sz val="12"/>
            <color indexed="10"/>
            <rFont val="新細明體"/>
            <family val="1"/>
            <charset val="136"/>
          </rPr>
          <t>個人單項不得超過2項，國小組最多可報3項，但其中一項必須是接力包含的項目。本欄小計超過2會以紅字顯示。</t>
        </r>
      </text>
    </comment>
    <comment ref="D3" authorId="0" shapeId="0" xr:uid="{00000000-0006-0000-0100-000002000000}">
      <text>
        <r>
          <rPr>
            <sz val="12"/>
            <color indexed="81"/>
            <rFont val="新細明體"/>
            <family val="1"/>
            <charset val="136"/>
          </rPr>
          <t>填藍色區域內即可。填入時勿加入空格。性別填【男】或【女】，可交叉排列無妨。多餘的列不須刪除。若需增加隊員，請【插入列】，並自行延伸公式。</t>
        </r>
      </text>
    </comment>
    <comment ref="E4" authorId="1" shapeId="0" xr:uid="{00000000-0006-0000-0100-000003000000}">
      <text>
        <r>
          <rPr>
            <b/>
            <sz val="12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A35" authorId="0" shapeId="0" xr:uid="{00000000-0006-0000-0100-000004000000}">
      <text>
        <r>
          <rPr>
            <sz val="12"/>
            <color indexed="81"/>
            <rFont val="新細明體"/>
            <family val="1"/>
            <charset val="136"/>
          </rPr>
          <t>本表預設32位隊員，若人數不足32，將多餘的列的內容刪除即可。若人數超過32，可點選任一隊員，然後插入列。男女隊員可交叉填寫。請不要在本表最後一列【隊員人數】上方插入列，否則會影響表格公式自動擴充功能。</t>
        </r>
      </text>
    </comment>
    <comment ref="B36" authorId="0" shapeId="0" xr:uid="{00000000-0006-0000-0100-000005000000}">
      <text>
        <r>
          <rPr>
            <sz val="12"/>
            <color indexed="81"/>
            <rFont val="新細明體"/>
            <family val="1"/>
            <charset val="136"/>
          </rPr>
          <t>本格)免填，公式自動統計各隊隊員人數，</t>
        </r>
      </text>
    </comment>
    <comment ref="E36" authorId="0" shapeId="0" xr:uid="{00000000-0006-0000-0100-000006000000}">
      <text>
        <r>
          <rPr>
            <sz val="12"/>
            <color indexed="81"/>
            <rFont val="新細明體"/>
            <family val="1"/>
            <charset val="136"/>
          </rPr>
          <t>此三列(綠或橙色底)免填，公式自動統計各項參加人數，大會限制每人限報3項個人項目。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wrh</author>
  </authors>
  <commentList>
    <comment ref="D1" authorId="0" shapeId="0" xr:uid="{00000000-0006-0000-0200-000001000000}">
      <text>
        <r>
          <rPr>
            <sz val="12"/>
            <color indexed="81"/>
            <rFont val="新細明體"/>
            <family val="1"/>
            <charset val="136"/>
          </rPr>
          <t>填藍色區域內即可。填入時勿加入空格。性別填【男】或【女】，可交叉排列無妨。多餘的列不須刪除。若需增加隊員，請【插入列】，並自行延伸公式。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wrh</author>
    <author>lirongchu</author>
  </authors>
  <commentList>
    <comment ref="V2" authorId="0" shapeId="0" xr:uid="{00000000-0006-0000-0300-000001000000}">
      <text>
        <r>
          <rPr>
            <sz val="12"/>
            <color indexed="81"/>
            <rFont val="新細明體"/>
            <family val="1"/>
            <charset val="136"/>
          </rPr>
          <t>本欄免填，公式自動統計。國中與社會組</t>
        </r>
        <r>
          <rPr>
            <sz val="12"/>
            <color indexed="10"/>
            <rFont val="新細明體"/>
            <family val="1"/>
            <charset val="136"/>
          </rPr>
          <t>個人單項不得超過2項，國小組最多可報3項，但其中一項必須是接力包含的項目。本欄小計超過2會以紅字顯示。</t>
        </r>
      </text>
    </comment>
    <comment ref="D3" authorId="0" shapeId="0" xr:uid="{00000000-0006-0000-0300-000002000000}">
      <text>
        <r>
          <rPr>
            <sz val="12"/>
            <color indexed="81"/>
            <rFont val="新細明體"/>
            <family val="1"/>
            <charset val="136"/>
          </rPr>
          <t>填藍色區域內即可。填入時勿加入空格。性別填【男】或【女】，可交叉排列無妨。多餘的列不須刪除。若需增加隊員，請【插入列】，並自行延伸公式。</t>
        </r>
      </text>
    </comment>
    <comment ref="E4" authorId="1" shapeId="0" xr:uid="{00000000-0006-0000-0300-000003000000}">
      <text>
        <r>
          <rPr>
            <b/>
            <sz val="12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A35" authorId="0" shapeId="0" xr:uid="{00000000-0006-0000-0300-000004000000}">
      <text>
        <r>
          <rPr>
            <sz val="12"/>
            <color indexed="81"/>
            <rFont val="新細明體"/>
            <family val="1"/>
            <charset val="136"/>
          </rPr>
          <t>本表預設32位隊員，若人數不足32，將多餘的列的內容刪除即可。若人數超過32，可點選任一隊員，然後插入列。男女隊員可交叉填寫。請不要在本表最後一列【隊員人數】上方插入列，否則會影響表格公式自動擴充功能。</t>
        </r>
      </text>
    </comment>
    <comment ref="B36" authorId="0" shapeId="0" xr:uid="{00000000-0006-0000-0300-000005000000}">
      <text>
        <r>
          <rPr>
            <sz val="12"/>
            <color indexed="81"/>
            <rFont val="新細明體"/>
            <family val="1"/>
            <charset val="136"/>
          </rPr>
          <t>本格)免填，公式自動統計各隊隊員人數，</t>
        </r>
      </text>
    </comment>
    <comment ref="E36" authorId="0" shapeId="0" xr:uid="{00000000-0006-0000-0300-000006000000}">
      <text>
        <r>
          <rPr>
            <sz val="12"/>
            <color indexed="81"/>
            <rFont val="新細明體"/>
            <family val="1"/>
            <charset val="136"/>
          </rPr>
          <t>此三列(綠或橙色底)免填，公式自動統計各項參加人數，大會限制每人限報3項個人項目。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wrh</author>
  </authors>
  <commentList>
    <comment ref="D1" authorId="0" shapeId="0" xr:uid="{00000000-0006-0000-0500-000001000000}">
      <text>
        <r>
          <rPr>
            <b/>
            <sz val="9"/>
            <color indexed="81"/>
            <rFont val="新細明體"/>
            <family val="1"/>
            <charset val="136"/>
          </rPr>
          <t>wrh:</t>
        </r>
        <r>
          <rPr>
            <sz val="9"/>
            <color indexed="81"/>
            <rFont val="新細明體"/>
            <family val="1"/>
            <charset val="136"/>
          </rPr>
          <t xml:space="preserve">
以日數代替年齡
此日數是選手生日與年齡基準日的差距，日數月大，年齡越大。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wrh</author>
  </authors>
  <commentList>
    <comment ref="D1" authorId="0" shapeId="0" xr:uid="{00000000-0006-0000-0600-000001000000}">
      <text>
        <r>
          <rPr>
            <b/>
            <sz val="9"/>
            <color indexed="81"/>
            <rFont val="新細明體"/>
            <family val="1"/>
            <charset val="136"/>
          </rPr>
          <t>wrh:</t>
        </r>
        <r>
          <rPr>
            <sz val="9"/>
            <color indexed="81"/>
            <rFont val="新細明體"/>
            <family val="1"/>
            <charset val="136"/>
          </rPr>
          <t xml:space="preserve">
以日數代替年齡
此日數是選手生日與年齡基準日的差距，日數月大，年齡越大。
</t>
        </r>
      </text>
    </comment>
    <comment ref="G1" authorId="0" shapeId="0" xr:uid="{00000000-0006-0000-0600-000002000000}">
      <text>
        <r>
          <rPr>
            <b/>
            <sz val="11"/>
            <color indexed="81"/>
            <rFont val="Tahoma"/>
            <family val="2"/>
          </rPr>
          <t>wrh: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計算日齡絕對參照此儲存格，以後都不用改。
這是2100/08/31的數值</t>
        </r>
      </text>
    </comment>
    <comment ref="H1" authorId="0" shapeId="0" xr:uid="{00000000-0006-0000-0600-000003000000}">
      <text>
        <r>
          <rPr>
            <b/>
            <sz val="11"/>
            <color indexed="81"/>
            <rFont val="Tahoma"/>
            <family val="2"/>
          </rPr>
          <t>wrh:</t>
        </r>
        <r>
          <rPr>
            <sz val="11"/>
            <color indexed="81"/>
            <rFont val="Tahoma"/>
            <family val="2"/>
          </rPr>
          <t xml:space="preserve">
E</t>
        </r>
        <r>
          <rPr>
            <sz val="11"/>
            <color indexed="81"/>
            <rFont val="細明體"/>
            <family val="3"/>
            <charset val="136"/>
          </rPr>
          <t>欄的組別是</t>
        </r>
        <r>
          <rPr>
            <sz val="11"/>
            <color indexed="81"/>
            <rFont val="Tahoma"/>
            <family val="2"/>
          </rPr>
          <t>G</t>
        </r>
        <r>
          <rPr>
            <sz val="11"/>
            <color indexed="81"/>
            <rFont val="細明體"/>
            <family val="3"/>
            <charset val="136"/>
          </rPr>
          <t>欄和</t>
        </r>
        <r>
          <rPr>
            <sz val="11"/>
            <color indexed="81"/>
            <rFont val="Tahoma"/>
            <family val="2"/>
          </rPr>
          <t>H</t>
        </r>
        <r>
          <rPr>
            <sz val="11"/>
            <color indexed="81"/>
            <rFont val="細明體"/>
            <family val="3"/>
            <charset val="136"/>
          </rPr>
          <t>欄的資料內插(index指令)算出來的</t>
        </r>
      </text>
    </comment>
    <comment ref="I1" authorId="0" shapeId="0" xr:uid="{00000000-0006-0000-0600-000004000000}">
      <text>
        <r>
          <rPr>
            <b/>
            <sz val="11"/>
            <color indexed="81"/>
            <rFont val="Tahoma"/>
            <family val="2"/>
          </rPr>
          <t>wrh: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計算日齡絕對參照此儲存格，以後都不用改。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wrh</author>
  </authors>
  <commentList>
    <comment ref="C1" authorId="0" shapeId="0" xr:uid="{00000000-0006-0000-0700-000001000000}">
      <text>
        <r>
          <rPr>
            <b/>
            <sz val="9"/>
            <color indexed="81"/>
            <rFont val="新細明體"/>
            <family val="1"/>
            <charset val="136"/>
          </rPr>
          <t>wrh:</t>
        </r>
        <r>
          <rPr>
            <sz val="9"/>
            <color indexed="81"/>
            <rFont val="新細明體"/>
            <family val="1"/>
            <charset val="136"/>
          </rPr>
          <t xml:space="preserve">
級別手動輸入，複製貼上就好，省得寫好幾層的if公式。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吳日華</author>
    <author>wrh</author>
  </authors>
  <commentList>
    <comment ref="A1" authorId="0" shapeId="0" xr:uid="{00000000-0006-0000-0800-000001000000}">
      <text>
        <r>
          <rPr>
            <b/>
            <sz val="9"/>
            <color indexed="81"/>
            <rFont val="細明體"/>
            <family val="3"/>
            <charset val="136"/>
          </rPr>
          <t>吳日華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程式碼用這個表格的資料分組</t>
        </r>
      </text>
    </comment>
    <comment ref="A3" authorId="1" shapeId="0" xr:uid="{00000000-0006-0000-0800-000002000000}">
      <text>
        <r>
          <rPr>
            <b/>
            <sz val="9"/>
            <color indexed="81"/>
            <rFont val="新細明體"/>
            <family val="1"/>
            <charset val="136"/>
          </rPr>
          <t>wrh:</t>
        </r>
        <r>
          <rPr>
            <sz val="9"/>
            <color indexed="81"/>
            <rFont val="新細明體"/>
            <family val="1"/>
            <charset val="136"/>
          </rPr>
          <t xml:space="preserve">
下一級的最高年齡不能和上一級的最低年齡相同。因為程式碼分級時，上下都包含(&lt;=或&gt;)。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wrh</author>
    <author>Romlin Cheng</author>
    <author>lirongchu</author>
  </authors>
  <commentList>
    <comment ref="V2" authorId="0" shapeId="0" xr:uid="{00000000-0006-0000-0900-000001000000}">
      <text>
        <r>
          <rPr>
            <sz val="12"/>
            <color indexed="81"/>
            <rFont val="新細明體"/>
            <family val="1"/>
            <charset val="136"/>
          </rPr>
          <t>本欄免填，公式自動統計。國中與社會組</t>
        </r>
        <r>
          <rPr>
            <sz val="12"/>
            <color indexed="10"/>
            <rFont val="新細明體"/>
            <family val="1"/>
            <charset val="136"/>
          </rPr>
          <t>個人單項不得超過2項，國小組最多可報3項，但其中一項必須是接力包含的項目。本欄小計超過2會以紅字顯示。</t>
        </r>
      </text>
    </comment>
    <comment ref="D3" authorId="0" shapeId="0" xr:uid="{00000000-0006-0000-0900-000002000000}">
      <text>
        <r>
          <rPr>
            <sz val="12"/>
            <color indexed="81"/>
            <rFont val="新細明體"/>
            <family val="1"/>
            <charset val="136"/>
          </rPr>
          <t>填藍色區域內即可。填入時勿加入空格。性別填【男】或【女】，可交叉排列無妨。多餘的列不須刪除。若需增加隊員，請【插入列】，並自行延伸公式。</t>
        </r>
      </text>
    </comment>
    <comment ref="C4" authorId="1" shapeId="0" xr:uid="{00000000-0006-0000-0900-000003000000}">
      <text>
        <r>
          <rPr>
            <b/>
            <sz val="14"/>
            <color indexed="81"/>
            <rFont val="細明體"/>
            <family val="3"/>
            <charset val="136"/>
          </rPr>
          <t>因組別區分的年次為</t>
        </r>
        <r>
          <rPr>
            <b/>
            <sz val="14"/>
            <color indexed="81"/>
            <rFont val="Tahoma"/>
            <family val="2"/>
          </rPr>
          <t>95</t>
        </r>
        <r>
          <rPr>
            <b/>
            <sz val="14"/>
            <color indexed="81"/>
            <rFont val="細明體"/>
            <family val="3"/>
            <charset val="136"/>
          </rPr>
          <t>與</t>
        </r>
        <r>
          <rPr>
            <b/>
            <sz val="14"/>
            <color indexed="81"/>
            <rFont val="Tahoma"/>
            <family val="2"/>
          </rPr>
          <t>98</t>
        </r>
        <r>
          <rPr>
            <b/>
            <sz val="14"/>
            <color indexed="81"/>
            <rFont val="細明體"/>
            <family val="3"/>
            <charset val="136"/>
          </rPr>
          <t>年，這兩個年次出生者必須輸入正確生日，如</t>
        </r>
        <r>
          <rPr>
            <b/>
            <sz val="14"/>
            <color indexed="81"/>
            <rFont val="Tahoma"/>
            <family val="2"/>
          </rPr>
          <t>950901</t>
        </r>
        <r>
          <rPr>
            <b/>
            <sz val="14"/>
            <color indexed="81"/>
            <rFont val="細明體"/>
            <family val="3"/>
            <charset val="136"/>
          </rPr>
          <t>，否則可能報錯組別；其他出生年次者，若只知出生年次，則出生月日可填</t>
        </r>
        <r>
          <rPr>
            <b/>
            <sz val="14"/>
            <color indexed="81"/>
            <rFont val="Tahoma"/>
            <family val="2"/>
          </rPr>
          <t>0101</t>
        </r>
        <r>
          <rPr>
            <b/>
            <sz val="14"/>
            <color indexed="81"/>
            <rFont val="細明體"/>
            <family val="3"/>
            <charset val="136"/>
          </rPr>
          <t>即可</t>
        </r>
        <r>
          <rPr>
            <b/>
            <sz val="14"/>
            <color indexed="81"/>
            <rFont val="Tahoma"/>
            <family val="2"/>
          </rPr>
          <t>(</t>
        </r>
        <r>
          <rPr>
            <b/>
            <sz val="14"/>
            <color indexed="81"/>
            <rFont val="細明體"/>
            <family val="3"/>
            <charset val="136"/>
          </rPr>
          <t>如</t>
        </r>
        <r>
          <rPr>
            <b/>
            <sz val="14"/>
            <color indexed="81"/>
            <rFont val="Tahoma"/>
            <family val="2"/>
          </rPr>
          <t>990101</t>
        </r>
        <r>
          <rPr>
            <b/>
            <sz val="14"/>
            <color indexed="81"/>
            <rFont val="細明體"/>
            <family val="3"/>
            <charset val="136"/>
          </rPr>
          <t>，生日不重要，但必須為正確日期格式</t>
        </r>
        <r>
          <rPr>
            <b/>
            <sz val="14"/>
            <color indexed="81"/>
            <rFont val="Tahoma"/>
            <family val="2"/>
          </rPr>
          <t>)</t>
        </r>
        <r>
          <rPr>
            <b/>
            <sz val="14"/>
            <color indexed="81"/>
            <rFont val="細明體"/>
            <family val="3"/>
            <charset val="136"/>
          </rPr>
          <t>。</t>
        </r>
      </text>
    </comment>
    <comment ref="E4" authorId="2" shapeId="0" xr:uid="{00000000-0006-0000-0900-000004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F4" authorId="2" shapeId="0" xr:uid="{00000000-0006-0000-0900-000005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G4" authorId="2" shapeId="0" xr:uid="{00000000-0006-0000-0900-000006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H4" authorId="2" shapeId="0" xr:uid="{00000000-0006-0000-0900-000007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I4" authorId="2" shapeId="0" xr:uid="{00000000-0006-0000-0900-000008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J4" authorId="2" shapeId="0" xr:uid="{00000000-0006-0000-0900-000009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K4" authorId="2" shapeId="0" xr:uid="{00000000-0006-0000-0900-00000A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L4" authorId="2" shapeId="0" xr:uid="{00000000-0006-0000-0900-00000B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M4" authorId="2" shapeId="0" xr:uid="{00000000-0006-0000-0900-00000C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N4" authorId="2" shapeId="0" xr:uid="{00000000-0006-0000-0900-00000D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O4" authorId="2" shapeId="0" xr:uid="{00000000-0006-0000-0900-00000E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P4" authorId="2" shapeId="0" xr:uid="{00000000-0006-0000-0900-00000F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Q4" authorId="2" shapeId="0" xr:uid="{00000000-0006-0000-0900-000010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R4" authorId="2" shapeId="0" xr:uid="{00000000-0006-0000-0900-000011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S4" authorId="2" shapeId="0" xr:uid="{00000000-0006-0000-0900-000012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T4" authorId="2" shapeId="0" xr:uid="{00000000-0006-0000-0900-000013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U4" authorId="2" shapeId="0" xr:uid="{00000000-0006-0000-0900-000014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A35" authorId="0" shapeId="0" xr:uid="{00000000-0006-0000-0900-000015000000}">
      <text>
        <r>
          <rPr>
            <sz val="12"/>
            <color indexed="81"/>
            <rFont val="新細明體"/>
            <family val="1"/>
            <charset val="136"/>
          </rPr>
          <t>本表預設32位隊員，若人數不足32，將多餘的列的內容刪除即可。若人數超過32，可點選任一隊員，然後插入列。男女隊員可交叉填寫。請不要在本表最後一列【隊員人數】上方插入列，否則會影響表格公式自動擴充功能。</t>
        </r>
      </text>
    </comment>
    <comment ref="B36" authorId="0" shapeId="0" xr:uid="{00000000-0006-0000-0900-000016000000}">
      <text>
        <r>
          <rPr>
            <sz val="12"/>
            <color indexed="81"/>
            <rFont val="新細明體"/>
            <family val="1"/>
            <charset val="136"/>
          </rPr>
          <t>本格)免填，公式自動統計各隊隊員人數，</t>
        </r>
      </text>
    </comment>
    <comment ref="E36" authorId="0" shapeId="0" xr:uid="{00000000-0006-0000-0900-000017000000}">
      <text>
        <r>
          <rPr>
            <sz val="12"/>
            <color indexed="81"/>
            <rFont val="新細明體"/>
            <family val="1"/>
            <charset val="136"/>
          </rPr>
          <t>此三列(綠或橙色底)免填，公式自動統計各項參加人數，大會限制每人限報3項個人項目。</t>
        </r>
      </text>
    </comment>
  </commentList>
</comments>
</file>

<file path=xl/sharedStrings.xml><?xml version="1.0" encoding="utf-8"?>
<sst xmlns="http://schemas.openxmlformats.org/spreadsheetml/2006/main" count="412" uniqueCount="175">
  <si>
    <t>100M蛙式</t>
    <phoneticPr fontId="4" type="noConversion"/>
  </si>
  <si>
    <t>隊伍名稱</t>
    <phoneticPr fontId="4" type="noConversion"/>
  </si>
  <si>
    <t>隊伍簡稱</t>
    <phoneticPr fontId="4" type="noConversion"/>
  </si>
  <si>
    <t>領隊：</t>
    <phoneticPr fontId="4" type="noConversion"/>
  </si>
  <si>
    <t>電話：</t>
    <phoneticPr fontId="4" type="noConversion"/>
  </si>
  <si>
    <t>管理：</t>
    <phoneticPr fontId="4" type="noConversion"/>
  </si>
  <si>
    <t>陳00</t>
    <phoneticPr fontId="4" type="noConversion"/>
  </si>
  <si>
    <t>教練：</t>
    <phoneticPr fontId="4" type="noConversion"/>
  </si>
  <si>
    <t>今年民國</t>
    <phoneticPr fontId="4" type="noConversion"/>
  </si>
  <si>
    <t>0920-123456</t>
    <phoneticPr fontId="4" type="noConversion"/>
  </si>
  <si>
    <t>個人競賽類項數小計</t>
    <phoneticPr fontId="4" type="noConversion"/>
  </si>
  <si>
    <t>姓名</t>
    <phoneticPr fontId="4" type="noConversion"/>
  </si>
  <si>
    <t>性別</t>
    <phoneticPr fontId="4" type="noConversion"/>
  </si>
  <si>
    <t>男女個人</t>
    <phoneticPr fontId="4" type="noConversion"/>
  </si>
  <si>
    <t>隊員人數</t>
    <phoneticPr fontId="4" type="noConversion"/>
  </si>
  <si>
    <t>本項參賽人數</t>
    <phoneticPr fontId="4" type="noConversion"/>
  </si>
  <si>
    <t>本項男選手人數</t>
    <phoneticPr fontId="4" type="noConversion"/>
  </si>
  <si>
    <t>本項女選手人數</t>
    <phoneticPr fontId="4" type="noConversion"/>
  </si>
  <si>
    <t>參賽人數</t>
  </si>
  <si>
    <t>分齡級數</t>
  </si>
  <si>
    <t>水道數</t>
  </si>
  <si>
    <t>取名次數</t>
  </si>
  <si>
    <t>賽程順序</t>
  </si>
  <si>
    <t>積分倍率</t>
  </si>
  <si>
    <t>50M自由式</t>
  </si>
  <si>
    <t>200M自由式</t>
  </si>
  <si>
    <t>50M仰式</t>
  </si>
  <si>
    <t>50M蛙式</t>
  </si>
  <si>
    <t>50M蝶式</t>
  </si>
  <si>
    <t>100M蝶式</t>
  </si>
  <si>
    <t>100M自由式</t>
    <phoneticPr fontId="4" type="noConversion"/>
  </si>
  <si>
    <t>100M仰式</t>
    <phoneticPr fontId="4" type="noConversion"/>
  </si>
  <si>
    <t>組別(本欄免填，自動帶出。)</t>
    <phoneticPr fontId="4" type="noConversion"/>
  </si>
  <si>
    <t>級別</t>
    <phoneticPr fontId="4" type="noConversion"/>
  </si>
  <si>
    <t>最低年齡</t>
    <phoneticPr fontId="4" type="noConversion"/>
  </si>
  <si>
    <t>最高年齡</t>
    <phoneticPr fontId="4" type="noConversion"/>
  </si>
  <si>
    <t>壯年</t>
  </si>
  <si>
    <t>長青</t>
  </si>
  <si>
    <t>出生民國年度</t>
    <phoneticPr fontId="4" type="noConversion"/>
  </si>
  <si>
    <t>年齡</t>
    <phoneticPr fontId="4" type="noConversion"/>
  </si>
  <si>
    <t>級別</t>
    <phoneticPr fontId="4" type="noConversion"/>
  </si>
  <si>
    <t>無此歲級</t>
    <phoneticPr fontId="4" type="noConversion"/>
  </si>
  <si>
    <t>青年</t>
    <phoneticPr fontId="4" type="noConversion"/>
  </si>
  <si>
    <t>中年</t>
    <phoneticPr fontId="4" type="noConversion"/>
  </si>
  <si>
    <t>國小高年級</t>
    <phoneticPr fontId="4" type="noConversion"/>
  </si>
  <si>
    <t>國小中年級</t>
    <phoneticPr fontId="4" type="noConversion"/>
  </si>
  <si>
    <t>國小低年級</t>
    <phoneticPr fontId="4" type="noConversion"/>
  </si>
  <si>
    <t>6碼國曆生日</t>
    <phoneticPr fontId="4" type="noConversion"/>
  </si>
  <si>
    <t>西元生日</t>
    <phoneticPr fontId="4" type="noConversion"/>
  </si>
  <si>
    <t>國曆生日</t>
    <phoneticPr fontId="4" type="noConversion"/>
  </si>
  <si>
    <t>組別</t>
    <phoneticPr fontId="4" type="noConversion"/>
  </si>
  <si>
    <t>國小</t>
    <phoneticPr fontId="4" type="noConversion"/>
  </si>
  <si>
    <t>國中</t>
    <phoneticPr fontId="4" type="noConversion"/>
  </si>
  <si>
    <t>社會</t>
    <phoneticPr fontId="4" type="noConversion"/>
  </si>
  <si>
    <t>王大明(範例)</t>
  </si>
  <si>
    <t>男</t>
  </si>
  <si>
    <t>陳小容(範例)</t>
  </si>
  <si>
    <t>女</t>
  </si>
  <si>
    <t>比賽項目(個人項目有參賽者填1，無免填。不要用其他符號)</t>
    <phoneticPr fontId="4" type="noConversion"/>
  </si>
  <si>
    <t>200M混合式</t>
    <phoneticPr fontId="4" type="noConversion"/>
  </si>
  <si>
    <t>鍾00</t>
    <phoneticPr fontId="4" type="noConversion"/>
  </si>
  <si>
    <t>彭OO</t>
    <phoneticPr fontId="4" type="noConversion"/>
  </si>
  <si>
    <t>400M自由式</t>
    <phoneticPr fontId="4" type="noConversion"/>
  </si>
  <si>
    <t>400M自由式</t>
    <phoneticPr fontId="4" type="noConversion"/>
  </si>
  <si>
    <t>５０公尺自由式</t>
  </si>
  <si>
    <t>５０公尺蛙式</t>
  </si>
  <si>
    <t>５０公尺仰式</t>
  </si>
  <si>
    <t>５０公尺蝶式</t>
  </si>
  <si>
    <t>１００公尺自由式</t>
  </si>
  <si>
    <t>１００公尺蛙式</t>
  </si>
  <si>
    <t>１００公尺仰式</t>
  </si>
  <si>
    <t>１００公尺蝶式</t>
  </si>
  <si>
    <t>國小組年齡上限</t>
    <phoneticPr fontId="4" type="noConversion"/>
  </si>
  <si>
    <t>國中組年齡下限</t>
    <phoneticPr fontId="4" type="noConversion"/>
  </si>
  <si>
    <t>國中組年齡上限</t>
    <phoneticPr fontId="4" type="noConversion"/>
  </si>
  <si>
    <t>社會組年齡下限</t>
    <phoneticPr fontId="4" type="noConversion"/>
  </si>
  <si>
    <t>民國生日(6或7碼數字，如：980906)</t>
    <phoneticPr fontId="4" type="noConversion"/>
  </si>
  <si>
    <t>李小華(範例)</t>
  </si>
  <si>
    <t>李中華(範例)</t>
  </si>
  <si>
    <t>李大華(範例)</t>
  </si>
  <si>
    <t>張小燕(範例)</t>
  </si>
  <si>
    <t>張中燕(範例)</t>
  </si>
  <si>
    <t>張大燕(範例)</t>
  </si>
  <si>
    <r>
      <t xml:space="preserve">隊員名單：
</t>
    </r>
    <r>
      <rPr>
        <b/>
        <sz val="12"/>
        <color indexed="10"/>
        <rFont val="標楷體"/>
        <family val="4"/>
        <charset val="136"/>
      </rPr>
      <t>只有藍色區域可以編輯。
把游標移到右上角有紅色三角形的儲存格，可看到填寫使用說明，或是參考範例。</t>
    </r>
    <phoneticPr fontId="4" type="noConversion"/>
  </si>
  <si>
    <t>400M混合式</t>
    <phoneticPr fontId="4" type="noConversion"/>
  </si>
  <si>
    <t>800M自由式</t>
    <phoneticPr fontId="4" type="noConversion"/>
  </si>
  <si>
    <t>1500M自由式</t>
    <phoneticPr fontId="4" type="noConversion"/>
  </si>
  <si>
    <t>200M蛙式</t>
    <phoneticPr fontId="4" type="noConversion"/>
  </si>
  <si>
    <t>200M仰式</t>
    <phoneticPr fontId="4" type="noConversion"/>
  </si>
  <si>
    <t>200M蝶式</t>
    <phoneticPr fontId="4" type="noConversion"/>
  </si>
  <si>
    <t>限國中社會男子組</t>
    <phoneticPr fontId="4" type="noConversion"/>
  </si>
  <si>
    <t>限國中社會女子組</t>
    <phoneticPr fontId="4" type="noConversion"/>
  </si>
  <si>
    <r>
      <t xml:space="preserve">   </t>
    </r>
    <r>
      <rPr>
        <b/>
        <sz val="18"/>
        <color rgb="FFFF0000"/>
        <rFont val="新細明體"/>
        <family val="1"/>
        <charset val="136"/>
      </rPr>
      <t>項（女）次</t>
    </r>
  </si>
  <si>
    <r>
      <t xml:space="preserve">    </t>
    </r>
    <r>
      <rPr>
        <b/>
        <sz val="18"/>
        <color rgb="FFFF0000"/>
        <rFont val="新細明體"/>
        <family val="1"/>
        <charset val="136"/>
      </rPr>
      <t>項　　　目</t>
    </r>
  </si>
  <si>
    <r>
      <t xml:space="preserve">   </t>
    </r>
    <r>
      <rPr>
        <b/>
        <sz val="18"/>
        <color rgb="FFFF0000"/>
        <rFont val="新細明體"/>
        <family val="1"/>
        <charset val="136"/>
      </rPr>
      <t>項（男）次</t>
    </r>
  </si>
  <si>
    <t xml:space="preserve">４００公尺自由式  </t>
  </si>
  <si>
    <t>２００公尺混合式</t>
    <phoneticPr fontId="4" type="noConversion"/>
  </si>
  <si>
    <t>２００公尺自由式</t>
    <phoneticPr fontId="4" type="noConversion"/>
  </si>
  <si>
    <t>２００公尺蛙式</t>
    <phoneticPr fontId="4" type="noConversion"/>
  </si>
  <si>
    <t>２００公尺仰式</t>
    <phoneticPr fontId="4" type="noConversion"/>
  </si>
  <si>
    <t>２００公尺蝶式</t>
    <phoneticPr fontId="4" type="noConversion"/>
  </si>
  <si>
    <t>８００公尺自由式</t>
    <phoneticPr fontId="4" type="noConversion"/>
  </si>
  <si>
    <t>１５００公尺自由式</t>
    <phoneticPr fontId="4" type="noConversion"/>
  </si>
  <si>
    <t>４００公尺混合式</t>
    <phoneticPr fontId="4" type="noConversion"/>
  </si>
  <si>
    <t>中壢國民小學</t>
    <phoneticPr fontId="4" type="noConversion"/>
  </si>
  <si>
    <t>中壢國小</t>
    <phoneticPr fontId="4" type="noConversion"/>
  </si>
  <si>
    <t>限國中社會男女個人</t>
    <phoneticPr fontId="4" type="noConversion"/>
  </si>
  <si>
    <t>王小明(範例)</t>
  </si>
  <si>
    <t>王中明(範例)</t>
  </si>
  <si>
    <t>陳中容(範例)</t>
  </si>
  <si>
    <t>陳大容(範例)</t>
  </si>
  <si>
    <t>個人競速</t>
  </si>
  <si>
    <t>姓名
(自動帶出)</t>
    <phoneticPr fontId="4" type="noConversion"/>
  </si>
  <si>
    <t>性別
(自動帶出)</t>
    <phoneticPr fontId="4" type="noConversion"/>
  </si>
  <si>
    <t>民國生日
(自動帶出)</t>
    <phoneticPr fontId="4" type="noConversion"/>
  </si>
  <si>
    <t>身分證字號
(請填)</t>
    <phoneticPr fontId="4" type="noConversion"/>
  </si>
  <si>
    <t>組別
(自動帶出)</t>
    <phoneticPr fontId="4" type="noConversion"/>
  </si>
  <si>
    <t>年齡(日數)</t>
    <phoneticPr fontId="4" type="noConversion"/>
  </si>
  <si>
    <t>年齡(日數)</t>
    <phoneticPr fontId="4" type="noConversion"/>
  </si>
  <si>
    <t>計算年齡基準日</t>
    <phoneticPr fontId="4" type="noConversion"/>
  </si>
  <si>
    <t>超過年齡上限</t>
    <phoneticPr fontId="4" type="noConversion"/>
  </si>
  <si>
    <t>社會組年齡上限</t>
    <phoneticPr fontId="4" type="noConversion"/>
  </si>
  <si>
    <t>國小組年齡下限</t>
    <phoneticPr fontId="4" type="noConversion"/>
  </si>
  <si>
    <t>社會組</t>
    <phoneticPr fontId="4" type="noConversion"/>
  </si>
  <si>
    <t>國中組</t>
    <phoneticPr fontId="4" type="noConversion"/>
  </si>
  <si>
    <t>國小組</t>
    <phoneticPr fontId="4" type="noConversion"/>
  </si>
  <si>
    <t>低於年齡下限</t>
    <phoneticPr fontId="4" type="noConversion"/>
  </si>
  <si>
    <t>家長姓名
(請填)</t>
    <phoneticPr fontId="4" type="noConversion"/>
  </si>
  <si>
    <t>家長連絡電話
(請填)</t>
    <phoneticPr fontId="4" type="noConversion"/>
  </si>
  <si>
    <t>注意：教練資料必填</t>
    <phoneticPr fontId="4" type="noConversion"/>
  </si>
  <si>
    <t>就讀學校
(請填)</t>
  </si>
  <si>
    <t>變數名稱</t>
  </si>
  <si>
    <t>變數值</t>
  </si>
  <si>
    <t>參數名稱</t>
  </si>
  <si>
    <t>user_response</t>
  </si>
  <si>
    <t>Done</t>
  </si>
  <si>
    <t>使用者回應</t>
  </si>
  <si>
    <t>Fpath</t>
  </si>
  <si>
    <t>報名表的路徑名稱，末端要包含\</t>
  </si>
  <si>
    <t>Toprint_AW_members</t>
  </si>
  <si>
    <t>列印前幾名獎狀</t>
  </si>
  <si>
    <t>write_orireg_back</t>
  </si>
  <si>
    <t>在報名表內產生查核報表，0不產生</t>
  </si>
  <si>
    <t>Team_Single_Aw_Lim</t>
  </si>
  <si>
    <t>預設個人項目每隊取計積分人數，1-9</t>
  </si>
  <si>
    <t>Team_Group_Aw_Lim</t>
  </si>
  <si>
    <t>預設團體項目每隊取計積分隊數，1-9</t>
  </si>
  <si>
    <t>score_shift</t>
  </si>
  <si>
    <t>預設採用積分遞補規則，1積分遞補，0不遞補。</t>
  </si>
  <si>
    <t>Reg_Sheet_Name</t>
  </si>
  <si>
    <t>報名表的工作表名稱</t>
  </si>
  <si>
    <t>xls_item_range</t>
  </si>
  <si>
    <t>工作表內比賽項目所在儲存格範圍</t>
  </si>
  <si>
    <t>bakmem</t>
  </si>
  <si>
    <t>個人競速項數限制(變數名稱有調整過)</t>
  </si>
  <si>
    <t>Pool_Lane_No</t>
  </si>
  <si>
    <t>泳池場地的水道數</t>
  </si>
  <si>
    <t>Group_dvdby_age</t>
  </si>
  <si>
    <t>1:由年齡分組</t>
  </si>
  <si>
    <t>Team_ID_col</t>
  </si>
  <si>
    <t>個資表(身分證)上的欄位數</t>
  </si>
  <si>
    <t>Itm_AllNames</t>
  </si>
  <si>
    <t>NA</t>
  </si>
  <si>
    <t>報名表上比賽項目名稱(NA表示由程式處理1xN cell array，N：項目數)</t>
  </si>
  <si>
    <t>tb_data_item</t>
  </si>
  <si>
    <t>參數設定表內的資料(由程式處理7xN cell array)</t>
  </si>
  <si>
    <t>tb_data_score_rate</t>
  </si>
  <si>
    <t>各比賽項目的積分(由程式處理)(1x10 cell array)，7 5 4 3 2 1 0 0 0 0</t>
  </si>
  <si>
    <t>age_level_tag</t>
  </si>
  <si>
    <t>分齡級數的名稱，長度固定13的cell array</t>
  </si>
  <si>
    <t>age_level_sep</t>
  </si>
  <si>
    <t>分齡的年齡，長度固定2xN的cell array</t>
  </si>
  <si>
    <t>E2:U2</t>
  </si>
  <si>
    <t>G:\我的雲端硬碟\五萬\龍潭選拔賽\1150524_中壢選拔賽\115中壢選拔賽報名表\</t>
  </si>
  <si>
    <t>11505中壢選拔報名表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</si>
</sst>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yyyy&quot;年&quot;mm&quot;月&quot;dd&quot;日&quot;"/>
    <numFmt numFmtId="166" formatCode="0_);[Red]\(0\)"/>
  </numFmts>
  <fonts count="3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b/>
      <sz val="9"/>
      <color indexed="81"/>
      <name val="新細明體"/>
      <family val="1"/>
      <charset val="136"/>
    </font>
    <font>
      <b/>
      <sz val="10"/>
      <name val="標楷體"/>
      <family val="4"/>
      <charset val="136"/>
    </font>
    <font>
      <b/>
      <sz val="18"/>
      <name val="標楷體"/>
      <family val="4"/>
      <charset val="136"/>
    </font>
    <font>
      <sz val="16"/>
      <name val="標楷體"/>
      <family val="4"/>
      <charset val="136"/>
    </font>
    <font>
      <sz val="14"/>
      <color indexed="10"/>
      <name val="標楷體"/>
      <family val="4"/>
      <charset val="136"/>
    </font>
    <font>
      <b/>
      <sz val="14"/>
      <color indexed="12"/>
      <name val="標楷體"/>
      <family val="4"/>
      <charset val="136"/>
    </font>
    <font>
      <sz val="16"/>
      <name val="新細明體"/>
      <family val="1"/>
      <charset val="136"/>
    </font>
    <font>
      <b/>
      <sz val="22"/>
      <name val="標楷體"/>
      <family val="4"/>
      <charset val="136"/>
    </font>
    <font>
      <sz val="12"/>
      <name val="微軟正黑體"/>
      <family val="2"/>
      <charset val="136"/>
    </font>
    <font>
      <sz val="12"/>
      <color indexed="81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12"/>
      <name val="標楷體"/>
      <family val="4"/>
      <charset val="136"/>
    </font>
    <font>
      <sz val="12"/>
      <name val="Times New Roman"/>
      <family val="1"/>
    </font>
    <font>
      <b/>
      <sz val="12"/>
      <color indexed="10"/>
      <name val="標楷體"/>
      <family val="4"/>
      <charset val="136"/>
    </font>
    <font>
      <sz val="9"/>
      <color indexed="81"/>
      <name val="新細明體"/>
      <family val="1"/>
      <charset val="136"/>
    </font>
    <font>
      <b/>
      <sz val="14"/>
      <color indexed="81"/>
      <name val="Tahoma"/>
      <family val="2"/>
    </font>
    <font>
      <b/>
      <sz val="14"/>
      <color indexed="81"/>
      <name val="細明體"/>
      <family val="3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  <font>
      <b/>
      <sz val="12"/>
      <color indexed="81"/>
      <name val="新細明體"/>
      <family val="1"/>
      <charset val="136"/>
    </font>
    <font>
      <b/>
      <sz val="18"/>
      <color rgb="FFFF0000"/>
      <name val="Times New Roman"/>
      <family val="1"/>
    </font>
    <font>
      <b/>
      <sz val="18"/>
      <color rgb="FFFF0000"/>
      <name val="新細明體"/>
      <family val="1"/>
      <charset val="136"/>
    </font>
    <font>
      <b/>
      <sz val="16"/>
      <color rgb="FFFF0000"/>
      <name val="Calibri"/>
      <family val="1"/>
      <charset val="136"/>
      <scheme val="minor"/>
    </font>
    <font>
      <b/>
      <sz val="14"/>
      <color rgb="FF0000FF"/>
      <name val="標楷體"/>
      <family val="4"/>
      <charset val="136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1"/>
      <color indexed="81"/>
      <name val="細明體"/>
      <family val="3"/>
      <charset val="136"/>
    </font>
  </fonts>
  <fills count="2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center" vertical="center"/>
    </xf>
    <xf numFmtId="0" fontId="18" fillId="5" borderId="16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/>
    </xf>
    <xf numFmtId="0" fontId="18" fillId="4" borderId="18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164" fontId="2" fillId="6" borderId="23" xfId="0" applyNumberFormat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vertical="center"/>
    </xf>
    <xf numFmtId="165" fontId="1" fillId="8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1" fillId="3" borderId="20" xfId="0" applyFont="1" applyFill="1" applyBorder="1" applyAlignment="1" applyProtection="1">
      <alignment horizontal="center" vertical="center"/>
      <protection locked="0"/>
    </xf>
    <xf numFmtId="0" fontId="11" fillId="3" borderId="21" xfId="0" applyFont="1" applyFill="1" applyBorder="1" applyAlignment="1" applyProtection="1">
      <alignment horizontal="center" vertical="center"/>
      <protection locked="0"/>
    </xf>
    <xf numFmtId="164" fontId="2" fillId="3" borderId="21" xfId="0" applyNumberFormat="1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3" xfId="0" applyFont="1" applyFill="1" applyBorder="1" applyAlignment="1" applyProtection="1">
      <alignment horizontal="center" vertical="center"/>
      <protection locked="0"/>
    </xf>
    <xf numFmtId="0" fontId="17" fillId="3" borderId="14" xfId="0" applyFont="1" applyFill="1" applyBorder="1" applyAlignment="1" applyProtection="1">
      <alignment horizontal="center" vertical="center"/>
      <protection locked="0"/>
    </xf>
    <xf numFmtId="0" fontId="17" fillId="3" borderId="2" xfId="0" applyFont="1" applyFill="1" applyBorder="1" applyAlignment="1" applyProtection="1">
      <alignment horizontal="center" vertical="center"/>
      <protection locked="0"/>
    </xf>
    <xf numFmtId="0" fontId="17" fillId="3" borderId="15" xfId="0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2" fillId="10" borderId="24" xfId="0" applyFont="1" applyFill="1" applyBorder="1" applyAlignment="1">
      <alignment horizontal="center" vertical="center" wrapText="1"/>
    </xf>
    <xf numFmtId="0" fontId="2" fillId="10" borderId="25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28" fillId="14" borderId="0" xfId="0" applyFont="1" applyFill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30" fillId="14" borderId="0" xfId="0" applyFont="1" applyFill="1" applyAlignment="1">
      <alignment horizontal="center" vertical="center" wrapText="1"/>
    </xf>
    <xf numFmtId="0" fontId="30" fillId="14" borderId="0" xfId="0" applyFont="1" applyFill="1" applyAlignment="1">
      <alignment vertical="center" wrapText="1"/>
    </xf>
    <xf numFmtId="0" fontId="30" fillId="9" borderId="0" xfId="0" applyFont="1" applyFill="1" applyAlignment="1">
      <alignment horizontal="center" vertical="center" wrapText="1"/>
    </xf>
    <xf numFmtId="0" fontId="30" fillId="9" borderId="0" xfId="0" applyFont="1" applyFill="1" applyAlignment="1">
      <alignment vertical="center" wrapText="1"/>
    </xf>
    <xf numFmtId="0" fontId="31" fillId="3" borderId="20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>
      <alignment horizontal="center" vertical="center" wrapText="1"/>
    </xf>
    <xf numFmtId="164" fontId="2" fillId="6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15" borderId="0" xfId="0" applyFill="1" applyAlignment="1">
      <alignment vertical="center"/>
    </xf>
    <xf numFmtId="0" fontId="0" fillId="16" borderId="0" xfId="0" applyFill="1" applyAlignment="1">
      <alignment vertical="center"/>
    </xf>
    <xf numFmtId="166" fontId="0" fillId="0" borderId="0" xfId="0" applyNumberFormat="1" applyAlignment="1">
      <alignment vertical="center"/>
    </xf>
    <xf numFmtId="0" fontId="0" fillId="17" borderId="44" xfId="0" applyFill="1" applyBorder="1" applyAlignment="1">
      <alignment vertical="center"/>
    </xf>
    <xf numFmtId="166" fontId="0" fillId="18" borderId="13" xfId="0" applyNumberFormat="1" applyFill="1" applyBorder="1" applyAlignment="1">
      <alignment vertical="center"/>
    </xf>
    <xf numFmtId="14" fontId="0" fillId="15" borderId="45" xfId="0" applyNumberFormat="1" applyFill="1" applyBorder="1" applyAlignment="1">
      <alignment vertical="center"/>
    </xf>
    <xf numFmtId="14" fontId="0" fillId="18" borderId="13" xfId="0" applyNumberFormat="1" applyFill="1" applyBorder="1" applyAlignment="1">
      <alignment vertical="center"/>
    </xf>
    <xf numFmtId="166" fontId="0" fillId="15" borderId="0" xfId="0" applyNumberFormat="1" applyFill="1" applyAlignment="1">
      <alignment vertical="center"/>
    </xf>
    <xf numFmtId="166" fontId="0" fillId="16" borderId="0" xfId="0" applyNumberFormat="1" applyFill="1" applyAlignment="1">
      <alignment vertical="center"/>
    </xf>
    <xf numFmtId="14" fontId="0" fillId="16" borderId="0" xfId="0" applyNumberFormat="1" applyFill="1" applyAlignment="1">
      <alignment vertical="center"/>
    </xf>
    <xf numFmtId="0" fontId="2" fillId="19" borderId="2" xfId="0" applyFont="1" applyFill="1" applyBorder="1" applyAlignment="1">
      <alignment horizontal="center" vertical="center" wrapText="1"/>
    </xf>
    <xf numFmtId="0" fontId="0" fillId="19" borderId="2" xfId="0" applyFill="1" applyBorder="1" applyAlignment="1">
      <alignment vertical="center"/>
    </xf>
    <xf numFmtId="0" fontId="2" fillId="15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quotePrefix="1" applyAlignment="1">
      <alignment vertical="center"/>
    </xf>
    <xf numFmtId="0" fontId="0" fillId="15" borderId="0" xfId="0" quotePrefix="1" applyFill="1" applyAlignment="1">
      <alignment vertical="center"/>
    </xf>
    <xf numFmtId="0" fontId="9" fillId="3" borderId="26" xfId="0" applyFont="1" applyFill="1" applyBorder="1" applyAlignment="1" applyProtection="1">
      <alignment vertical="center"/>
      <protection locked="0"/>
    </xf>
    <xf numFmtId="0" fontId="9" fillId="3" borderId="5" xfId="0" applyFont="1" applyFill="1" applyBorder="1" applyAlignment="1" applyProtection="1">
      <alignment vertical="center"/>
      <protection locked="0"/>
    </xf>
    <xf numFmtId="0" fontId="13" fillId="3" borderId="27" xfId="0" applyFont="1" applyFill="1" applyBorder="1" applyAlignment="1" applyProtection="1">
      <alignment horizontal="left" vertical="center"/>
      <protection locked="0"/>
    </xf>
    <xf numFmtId="0" fontId="13" fillId="3" borderId="28" xfId="0" applyFont="1" applyFill="1" applyBorder="1" applyAlignment="1" applyProtection="1">
      <alignment horizontal="left" vertical="center"/>
      <protection locked="0"/>
    </xf>
    <xf numFmtId="0" fontId="13" fillId="3" borderId="29" xfId="0" applyFont="1" applyFill="1" applyBorder="1" applyAlignment="1" applyProtection="1">
      <alignment horizontal="left" vertical="center"/>
      <protection locked="0"/>
    </xf>
    <xf numFmtId="49" fontId="9" fillId="3" borderId="2" xfId="0" applyNumberFormat="1" applyFont="1" applyFill="1" applyBorder="1" applyAlignment="1" applyProtection="1">
      <alignment horizontal="center" vertical="center"/>
      <protection locked="0"/>
    </xf>
    <xf numFmtId="49" fontId="9" fillId="3" borderId="30" xfId="0" applyNumberFormat="1" applyFont="1" applyFill="1" applyBorder="1" applyAlignment="1" applyProtection="1">
      <alignment horizontal="center" vertical="center"/>
      <protection locked="0"/>
    </xf>
    <xf numFmtId="49" fontId="9" fillId="3" borderId="5" xfId="0" applyNumberFormat="1" applyFont="1" applyFill="1" applyBorder="1" applyAlignment="1" applyProtection="1">
      <alignment horizontal="center" vertical="center"/>
      <protection locked="0"/>
    </xf>
    <xf numFmtId="49" fontId="9" fillId="3" borderId="31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3" borderId="9" xfId="0" applyFont="1" applyFill="1" applyBorder="1" applyAlignment="1" applyProtection="1">
      <alignment vertical="center"/>
      <protection locked="0"/>
    </xf>
    <xf numFmtId="0" fontId="9" fillId="3" borderId="2" xfId="0" applyFont="1" applyFill="1" applyBorder="1" applyAlignment="1" applyProtection="1">
      <alignment vertical="center"/>
      <protection locked="0"/>
    </xf>
    <xf numFmtId="0" fontId="3" fillId="6" borderId="32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164" fontId="2" fillId="7" borderId="2" xfId="0" applyNumberFormat="1" applyFont="1" applyFill="1" applyBorder="1" applyAlignment="1">
      <alignment horizontal="center" vertical="center" shrinkToFit="1"/>
    </xf>
    <xf numFmtId="0" fontId="2" fillId="7" borderId="34" xfId="0" applyFont="1" applyFill="1" applyBorder="1" applyAlignment="1">
      <alignment horizontal="center" vertical="center" shrinkToFit="1"/>
    </xf>
    <xf numFmtId="164" fontId="2" fillId="7" borderId="5" xfId="0" applyNumberFormat="1" applyFont="1" applyFill="1" applyBorder="1" applyAlignment="1">
      <alignment horizontal="center" vertical="center" shrinkToFit="1"/>
    </xf>
    <xf numFmtId="0" fontId="2" fillId="7" borderId="35" xfId="0" applyFont="1" applyFill="1" applyBorder="1" applyAlignment="1">
      <alignment horizontal="center" vertical="center" shrinkToFit="1"/>
    </xf>
    <xf numFmtId="0" fontId="2" fillId="7" borderId="2" xfId="0" applyFont="1" applyFill="1" applyBorder="1" applyAlignment="1">
      <alignment horizontal="center" vertical="center" shrinkToFit="1"/>
    </xf>
    <xf numFmtId="0" fontId="8" fillId="6" borderId="36" xfId="0" applyFont="1" applyFill="1" applyBorder="1" applyAlignment="1">
      <alignment horizontal="center" vertical="top" wrapText="1"/>
    </xf>
    <xf numFmtId="0" fontId="8" fillId="6" borderId="37" xfId="0" applyFont="1" applyFill="1" applyBorder="1" applyAlignment="1">
      <alignment horizontal="center" vertical="top"/>
    </xf>
    <xf numFmtId="0" fontId="8" fillId="6" borderId="38" xfId="0" applyFont="1" applyFill="1" applyBorder="1" applyAlignment="1">
      <alignment horizontal="center" vertical="top"/>
    </xf>
    <xf numFmtId="0" fontId="8" fillId="6" borderId="39" xfId="0" applyFont="1" applyFill="1" applyBorder="1" applyAlignment="1">
      <alignment horizontal="center" vertical="top"/>
    </xf>
    <xf numFmtId="0" fontId="8" fillId="6" borderId="40" xfId="0" applyFont="1" applyFill="1" applyBorder="1" applyAlignment="1">
      <alignment horizontal="center" vertical="top"/>
    </xf>
    <xf numFmtId="0" fontId="8" fillId="6" borderId="25" xfId="0" applyFont="1" applyFill="1" applyBorder="1" applyAlignment="1">
      <alignment horizontal="center" vertical="top"/>
    </xf>
    <xf numFmtId="49" fontId="10" fillId="6" borderId="41" xfId="0" applyNumberFormat="1" applyFont="1" applyFill="1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0" borderId="43" xfId="0" applyBorder="1" applyAlignment="1">
      <alignment horizontal="center" wrapText="1"/>
    </xf>
  </cellXfs>
  <cellStyles count="1">
    <cellStyle name="一般" xfId="0" builtinId="0"/>
  </cellStyles>
  <dxfs count="18"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新細明體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新細明體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新細明體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color rgb="FFFF0000"/>
        <name val="新細明體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rgb="FFFF0000"/>
        <name val="Times New Roman"/>
        <scheme val="none"/>
      </font>
      <fill>
        <patternFill patternType="solid">
          <fgColor indexed="64"/>
          <bgColor rgb="FFFFFFCC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14</xdr:row>
      <xdr:rowOff>0</xdr:rowOff>
    </xdr:from>
    <xdr:ext cx="3952875" cy="8399031"/>
    <xdr:sp macro="" textlink="">
      <xdr:nvSpPr>
        <xdr:cNvPr id="3" name="文字方塊 2">
          <a:extLst>
            <a:ext uri="{FF2B5EF4-FFF2-40B4-BE49-F238E27FC236}">
              <a16:creationId xmlns:a16="http://schemas.microsoft.com/office/drawing/2014/main" id="{47EEF429-F346-4E7E-B7EC-A76C1A1E4844}"/>
            </a:ext>
          </a:extLst>
        </xdr:cNvPr>
        <xdr:cNvSpPr txBox="1"/>
      </xdr:nvSpPr>
      <xdr:spPr>
        <a:xfrm>
          <a:off x="4495800" y="3022600"/>
          <a:ext cx="3952875" cy="839903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TW" altLang="en-US" sz="1200"/>
            <a:t>處理程序：</a:t>
          </a:r>
          <a:endParaRPr lang="en-US" altLang="zh-TW" sz="1200"/>
        </a:p>
        <a:p>
          <a:r>
            <a:rPr lang="en-US" altLang="zh-TW" sz="1200"/>
            <a:t>1150307</a:t>
          </a:r>
          <a:r>
            <a:rPr lang="zh-TW" altLang="en-US" sz="1200"/>
            <a:t>：</a:t>
          </a:r>
          <a:endParaRPr lang="en-US" altLang="zh-TW" sz="1200"/>
        </a:p>
        <a:p>
          <a:r>
            <a:rPr lang="zh-TW" altLang="en-US" sz="1200"/>
            <a:t>複製</a:t>
          </a:r>
          <a:r>
            <a:rPr lang="en-US" altLang="zh-TW" sz="1200"/>
            <a:t>A2</a:t>
          </a:r>
          <a:r>
            <a:rPr lang="zh-TW" altLang="en-US" sz="1200"/>
            <a:t>到</a:t>
          </a:r>
          <a:r>
            <a:rPr lang="en-US" altLang="zh-TW" sz="1200"/>
            <a:t>A8</a:t>
          </a:r>
          <a:r>
            <a:rPr lang="zh-TW" altLang="en-US" sz="1200"/>
            <a:t>到一個新的工作表，用公式</a:t>
          </a:r>
          <a:r>
            <a:rPr lang="en-US" altLang="zh-TW" sz="1200"/>
            <a:t>=A2+10000</a:t>
          </a:r>
        </a:p>
        <a:p>
          <a:r>
            <a:rPr lang="zh-TW" altLang="en-US" sz="1200"/>
            <a:t>自動把年次加</a:t>
          </a:r>
          <a:r>
            <a:rPr lang="en-US" altLang="zh-TW" sz="1200"/>
            <a:t>1</a:t>
          </a:r>
          <a:r>
            <a:rPr lang="zh-TW" altLang="en-US" sz="1200"/>
            <a:t>年。用貼上數值貼回原來位置。</a:t>
          </a:r>
          <a:endParaRPr lang="en-US" altLang="zh-TW" sz="1200"/>
        </a:p>
        <a:p>
          <a:r>
            <a:rPr lang="zh-TW" altLang="en-US" sz="1200"/>
            <a:t>複製範例裡面的年齡，比照辦理。</a:t>
          </a:r>
          <a:endParaRPr lang="en-US" altLang="zh-TW" sz="1200"/>
        </a:p>
        <a:p>
          <a:r>
            <a:rPr lang="zh-TW" altLang="en-US" sz="1200"/>
            <a:t>以前的說明：</a:t>
          </a:r>
          <a:endParaRPr lang="en-US" altLang="zh-TW" sz="1200"/>
        </a:p>
        <a:p>
          <a:r>
            <a:rPr lang="en-US" altLang="zh-TW" sz="1200"/>
            <a:t>1.</a:t>
          </a:r>
          <a:r>
            <a:rPr lang="zh-TW" altLang="en-US" sz="1200"/>
            <a:t> 處理年齡轉換</a:t>
          </a:r>
          <a:r>
            <a:rPr lang="en-US" altLang="zh-TW" sz="1200"/>
            <a:t>_</a:t>
          </a:r>
          <a:r>
            <a:rPr lang="zh-TW" altLang="en-US" sz="1200"/>
            <a:t>範例，建立好各組的分齡日期</a:t>
          </a:r>
          <a:endParaRPr lang="en-US" altLang="zh-TW" sz="1200"/>
        </a:p>
        <a:p>
          <a:r>
            <a:rPr lang="en-US" altLang="zh-TW" sz="1200"/>
            <a:t>2.</a:t>
          </a:r>
          <a:r>
            <a:rPr lang="zh-TW" altLang="en-US" sz="1200"/>
            <a:t> 級別資料表，把各組的年齡上下限複製過去。</a:t>
          </a:r>
          <a:endParaRPr lang="en-US" altLang="zh-TW" sz="1200"/>
        </a:p>
        <a:p>
          <a:r>
            <a:rPr lang="en-US" altLang="zh-TW" sz="1200"/>
            <a:t>3.</a:t>
          </a:r>
          <a:r>
            <a:rPr lang="zh-TW" altLang="en-US" sz="1200"/>
            <a:t> 年齡轉換不用處理，參照</a:t>
          </a:r>
          <a:r>
            <a:rPr lang="en-US" altLang="zh-TW" sz="1200"/>
            <a:t>:</a:t>
          </a:r>
          <a:r>
            <a:rPr lang="zh-TW" altLang="en-US" sz="1200"/>
            <a:t>年齡轉換</a:t>
          </a:r>
          <a:r>
            <a:rPr lang="en-US" altLang="zh-TW" sz="1200"/>
            <a:t>_</a:t>
          </a:r>
          <a:r>
            <a:rPr lang="zh-TW" altLang="en-US" sz="1200"/>
            <a:t>範例</a:t>
          </a:r>
          <a:endParaRPr lang="en-US" altLang="zh-TW" sz="1200"/>
        </a:p>
        <a:p>
          <a:r>
            <a:rPr lang="zh-TW" altLang="en-US" sz="1200"/>
            <a:t>欄位說明：</a:t>
          </a:r>
          <a:endParaRPr lang="en-US" altLang="zh-TW" sz="1200"/>
        </a:p>
        <a:p>
          <a:r>
            <a:rPr lang="en-US" altLang="zh-TW" sz="1200"/>
            <a:t>I1</a:t>
          </a:r>
          <a:r>
            <a:rPr lang="zh-TW" altLang="en-US" sz="1200"/>
            <a:t>：絕對參照，當作計算日齡的比較日。不用改。</a:t>
          </a:r>
          <a:endParaRPr lang="en-US" altLang="zh-TW" sz="1200"/>
        </a:p>
        <a:p>
          <a:r>
            <a:rPr lang="en-US" altLang="zh-TW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G1</a:t>
          </a:r>
          <a:r>
            <a:rPr lang="zh-TW" altLang="zh-TW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固定為</a:t>
          </a:r>
          <a:r>
            <a:rPr lang="en-US" altLang="zh-TW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2100/08/31</a:t>
          </a:r>
          <a:r>
            <a:rPr lang="zh-TW" altLang="zh-TW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的整數</a:t>
          </a:r>
          <a:r>
            <a:rPr lang="en-US" altLang="zh-TW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zh-TW" altLang="zh-TW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格式：整數</a:t>
          </a:r>
          <a:r>
            <a:rPr lang="en-US" altLang="zh-TW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n-US" altLang="zh-TW" sz="1200"/>
        </a:p>
        <a:p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欄：從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A2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開始，依照章程年齡分組的日期，從最老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生日最小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到最小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生日最大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依序輸入各組上下限的生日。</a:t>
          </a:r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年齡最大組要自行輸入年齡上限的生日</a:t>
          </a:r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年齡最小組要自行輸入年齡下限的生日</a:t>
          </a:r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欄每年比賽都要改。</a:t>
          </a:r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每個組別要有上下年齡</a:t>
          </a:r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最後在最小年齡的生日，再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+1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天，因為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MATCH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是找</a:t>
          </a:r>
          <a:r>
            <a:rPr lang="zh-TW" altLang="en-US" sz="1200"/>
            <a:t>出大於或等於 </a:t>
          </a:r>
          <a:r>
            <a:rPr lang="en-US" altLang="zh-TW" sz="1200" b="0"/>
            <a:t>lookup_value</a:t>
          </a:r>
          <a:r>
            <a:rPr lang="zh-TW" altLang="en-US" sz="1200" b="0"/>
            <a:t>。</a:t>
          </a:r>
          <a:endParaRPr lang="en-US" altLang="zh-TW" sz="1200" b="0"/>
        </a:p>
        <a:p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每個年齡有上下兩個數值，加上超過和低於年齡限制，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欄總共有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N+2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個數值，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為組別。</a:t>
          </a:r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設定好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2*N+2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列的資料後，下一個儲存格之後要參照到範例的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C4</a:t>
          </a:r>
        </a:p>
        <a:p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要測試的話，在範例裡面輸入生日資料，不要在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年齡轉換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_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範例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裡面輸入資料。</a:t>
          </a:r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範例裡面的組別，要參照到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年齡轉換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_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範例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]E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N+3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格</a:t>
          </a:r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年齡轉換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_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範例，完成之後，年齡轉換的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FGHI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欄會參照此工作表</a:t>
          </a:r>
          <a:r>
            <a:rPr lang="en-US" altLang="zh-TW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FGHI</a:t>
          </a:r>
          <a:r>
            <a:rPr lang="zh-TW" altLang="zh-TW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相同位置的資料。</a:t>
          </a:r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到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級別資料表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參照各組的年齡上限與下限</a:t>
          </a:r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到參數設定表設定各項目的場次</a:t>
          </a:r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檢查範例裡面的組別和報名項目，必要時修改範例裡面的生日以符合組別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因為組別的年齡每年都會變。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報名表和範例，個人項目統計，若要重新設定格式，要先刪除原來的格式。</a:t>
          </a:r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報名單位資料，存檔名稱要根據年度改。</a:t>
          </a:r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1" displayName="表格1" ref="A1:C18" totalsRowShown="0" headerRowDxfId="17" dataDxfId="16">
  <autoFilter ref="A1:C18" xr:uid="{00000000-0009-0000-0100-000001000000}"/>
  <tableColumns count="3">
    <tableColumn id="1" xr3:uid="{00000000-0010-0000-0000-000001000000}" name="   項（女）次" dataDxfId="15"/>
    <tableColumn id="2" xr3:uid="{00000000-0010-0000-0000-000002000000}" name="    項　　　目" dataDxfId="14"/>
    <tableColumn id="3" xr3:uid="{00000000-0010-0000-0000-000003000000}" name="   項（男）次" dataDxfId="13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"/>
  <sheetViews>
    <sheetView tabSelected="1" zoomScaleNormal="100" workbookViewId="0">
      <selection activeCell="B1" sqref="B1:K1"/>
    </sheetView>
  </sheetViews>
  <sheetFormatPr defaultColWidth="8.90625" defaultRowHeight="17"/>
  <cols>
    <col min="1" max="1" width="15.08984375" style="1" customWidth="1"/>
    <col min="2" max="2" width="5.453125" style="1" customWidth="1"/>
    <col min="3" max="3" width="7.453125" style="6" customWidth="1"/>
    <col min="4" max="4" width="10.08984375" style="1" customWidth="1"/>
    <col min="5" max="13" width="5.81640625" style="1" customWidth="1"/>
    <col min="14" max="16" width="7.81640625" style="1" customWidth="1"/>
    <col min="17" max="24" width="5.81640625" style="1" customWidth="1"/>
    <col min="25" max="25" width="7.81640625" style="1" customWidth="1"/>
    <col min="26" max="29" width="5.81640625" style="1" customWidth="1"/>
    <col min="30" max="30" width="7.81640625" style="1" customWidth="1"/>
    <col min="31" max="31" width="6.453125" customWidth="1"/>
    <col min="32" max="32" width="11.08984375" hidden="1" customWidth="1"/>
    <col min="33" max="33" width="0" hidden="1" customWidth="1"/>
  </cols>
  <sheetData>
    <row r="1" spans="1:33" s="7" customFormat="1" ht="30" customHeight="1" thickTop="1">
      <c r="A1" s="19" t="s">
        <v>1</v>
      </c>
      <c r="B1" s="92" t="s">
        <v>104</v>
      </c>
      <c r="C1" s="93"/>
      <c r="D1" s="93"/>
      <c r="E1" s="93"/>
      <c r="F1" s="93"/>
      <c r="G1" s="93"/>
      <c r="H1" s="93"/>
      <c r="I1" s="93"/>
      <c r="J1" s="93"/>
      <c r="K1" s="94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12"/>
      <c r="AF1" s="12" t="s">
        <v>8</v>
      </c>
      <c r="AG1" s="12">
        <v>99</v>
      </c>
    </row>
    <row r="2" spans="1:33" s="11" customFormat="1" ht="20" customHeight="1">
      <c r="A2" s="20" t="s">
        <v>2</v>
      </c>
      <c r="B2" s="101" t="s">
        <v>105</v>
      </c>
      <c r="C2" s="102"/>
      <c r="D2" s="102"/>
      <c r="E2" s="99"/>
      <c r="F2" s="99"/>
      <c r="G2" s="99"/>
      <c r="H2" s="99"/>
      <c r="I2" s="99"/>
      <c r="J2" s="99"/>
      <c r="K2" s="100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3" s="11" customFormat="1" ht="20" customHeight="1">
      <c r="A3" s="20" t="s">
        <v>3</v>
      </c>
      <c r="B3" s="101" t="s">
        <v>61</v>
      </c>
      <c r="C3" s="102"/>
      <c r="D3" s="17" t="s">
        <v>4</v>
      </c>
      <c r="E3" s="95" t="s">
        <v>9</v>
      </c>
      <c r="F3" s="95"/>
      <c r="G3" s="95"/>
      <c r="H3" s="95"/>
      <c r="I3" s="95"/>
      <c r="J3" s="95"/>
      <c r="K3" s="96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3" s="11" customFormat="1" ht="20" customHeight="1">
      <c r="A4" s="20" t="s">
        <v>7</v>
      </c>
      <c r="B4" s="101" t="s">
        <v>60</v>
      </c>
      <c r="C4" s="102"/>
      <c r="D4" s="17" t="s">
        <v>4</v>
      </c>
      <c r="E4" s="95" t="s">
        <v>129</v>
      </c>
      <c r="F4" s="95"/>
      <c r="G4" s="95"/>
      <c r="H4" s="95"/>
      <c r="I4" s="95"/>
      <c r="J4" s="95"/>
      <c r="K4" s="96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</row>
    <row r="5" spans="1:33" s="11" customFormat="1" ht="20" customHeight="1" thickBot="1">
      <c r="A5" s="21" t="s">
        <v>5</v>
      </c>
      <c r="B5" s="90" t="s">
        <v>6</v>
      </c>
      <c r="C5" s="91"/>
      <c r="D5" s="18" t="s">
        <v>4</v>
      </c>
      <c r="E5" s="97"/>
      <c r="F5" s="97"/>
      <c r="G5" s="97"/>
      <c r="H5" s="97"/>
      <c r="I5" s="97"/>
      <c r="J5" s="97"/>
      <c r="K5" s="9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ht="17.5" thickTop="1"/>
  </sheetData>
  <sheetProtection insertColumns="0" insertRows="0" insertHyperlinks="0" deleteColumns="0" deleteRows="0" selectLockedCells="1" sort="0" autoFilter="0" pivotTables="0"/>
  <mergeCells count="9">
    <mergeCell ref="B5:C5"/>
    <mergeCell ref="B1:K1"/>
    <mergeCell ref="E3:K3"/>
    <mergeCell ref="E4:K4"/>
    <mergeCell ref="E5:K5"/>
    <mergeCell ref="E2:K2"/>
    <mergeCell ref="B2:D2"/>
    <mergeCell ref="B3:C3"/>
    <mergeCell ref="B4:C4"/>
  </mergeCells>
  <phoneticPr fontId="4" type="noConversion"/>
  <printOptions horizontalCentered="1"/>
  <pageMargins left="0.74803149606299213" right="0.74803149606299213" top="1.2598425196850394" bottom="0.9055118110236221" header="0.51181102362204722" footer="0.59055118110236227"/>
  <pageSetup paperSize="9" fitToHeight="3" orientation="landscape" horizontalDpi="300" verticalDpi="300" r:id="rId1"/>
  <headerFooter alignWithMargins="0">
    <oddHeader>&amp;C&amp;"標楷體,粗體"&amp;26 104年龍潭區游泳代表隊選拔 報名資料表</oddHeader>
    <oddFooter>&amp;C第&amp;P頁，共&amp;N頁&amp;R&amp;D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87"/>
  <sheetViews>
    <sheetView zoomScale="70" zoomScaleNormal="70" workbookViewId="0">
      <selection activeCell="S14" sqref="S14"/>
    </sheetView>
  </sheetViews>
  <sheetFormatPr defaultColWidth="8.90625" defaultRowHeight="17"/>
  <cols>
    <col min="1" max="1" width="15.08984375" style="1" customWidth="1"/>
    <col min="2" max="2" width="5.453125" style="1" customWidth="1"/>
    <col min="3" max="3" width="10.81640625" style="6" customWidth="1"/>
    <col min="4" max="4" width="12.453125" style="1" customWidth="1"/>
    <col min="5" max="13" width="5.81640625" style="1" customWidth="1"/>
    <col min="14" max="14" width="6.90625" style="1" customWidth="1"/>
    <col min="15" max="15" width="6.453125" style="1" customWidth="1"/>
    <col min="16" max="16" width="6.6328125" style="1" customWidth="1"/>
    <col min="17" max="17" width="5.81640625" style="1" customWidth="1"/>
    <col min="18" max="18" width="6.90625" style="1" customWidth="1"/>
    <col min="19" max="19" width="6.6328125" style="1" customWidth="1"/>
    <col min="20" max="20" width="5.81640625" style="1" customWidth="1"/>
    <col min="21" max="21" width="6.36328125" style="1" customWidth="1"/>
    <col min="22" max="22" width="9.1796875" customWidth="1"/>
    <col min="23" max="23" width="11.08984375" customWidth="1"/>
  </cols>
  <sheetData>
    <row r="1" spans="1:24" ht="25.5" customHeight="1" thickTop="1">
      <c r="A1" s="110" t="s">
        <v>83</v>
      </c>
      <c r="B1" s="111"/>
      <c r="C1" s="111"/>
      <c r="D1" s="112"/>
      <c r="E1" s="116" t="s">
        <v>58</v>
      </c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8"/>
      <c r="W1" s="1"/>
      <c r="X1" s="1"/>
    </row>
    <row r="2" spans="1:24" ht="54" customHeight="1">
      <c r="A2" s="113"/>
      <c r="B2" s="114"/>
      <c r="C2" s="114"/>
      <c r="D2" s="115"/>
      <c r="E2" s="35" t="s">
        <v>24</v>
      </c>
      <c r="F2" s="10" t="s">
        <v>27</v>
      </c>
      <c r="G2" s="10" t="s">
        <v>26</v>
      </c>
      <c r="H2" s="10" t="s">
        <v>28</v>
      </c>
      <c r="I2" s="10" t="s">
        <v>30</v>
      </c>
      <c r="J2" s="10" t="s">
        <v>0</v>
      </c>
      <c r="K2" s="10" t="s">
        <v>31</v>
      </c>
      <c r="L2" s="10" t="s">
        <v>29</v>
      </c>
      <c r="M2" s="10" t="s">
        <v>25</v>
      </c>
      <c r="N2" s="57" t="s">
        <v>87</v>
      </c>
      <c r="O2" s="57" t="s">
        <v>88</v>
      </c>
      <c r="P2" s="57" t="s">
        <v>89</v>
      </c>
      <c r="Q2" s="10" t="s">
        <v>62</v>
      </c>
      <c r="R2" s="61" t="s">
        <v>85</v>
      </c>
      <c r="S2" s="60" t="s">
        <v>86</v>
      </c>
      <c r="T2" s="10" t="s">
        <v>59</v>
      </c>
      <c r="U2" s="57" t="s">
        <v>84</v>
      </c>
      <c r="V2" s="103" t="s">
        <v>10</v>
      </c>
      <c r="W2" s="1"/>
      <c r="X2" s="1"/>
    </row>
    <row r="3" spans="1:24" s="3" customFormat="1" ht="69.650000000000006" customHeight="1" thickBot="1">
      <c r="A3" s="36" t="s">
        <v>11</v>
      </c>
      <c r="B3" s="37" t="s">
        <v>12</v>
      </c>
      <c r="C3" s="39" t="s">
        <v>76</v>
      </c>
      <c r="D3" s="54" t="s">
        <v>32</v>
      </c>
      <c r="E3" s="33" t="s">
        <v>13</v>
      </c>
      <c r="F3" s="9" t="s">
        <v>13</v>
      </c>
      <c r="G3" s="9" t="s">
        <v>13</v>
      </c>
      <c r="H3" s="9" t="s">
        <v>13</v>
      </c>
      <c r="I3" s="9" t="s">
        <v>13</v>
      </c>
      <c r="J3" s="9" t="s">
        <v>13</v>
      </c>
      <c r="K3" s="9" t="s">
        <v>13</v>
      </c>
      <c r="L3" s="9" t="s">
        <v>13</v>
      </c>
      <c r="M3" s="9" t="s">
        <v>13</v>
      </c>
      <c r="N3" s="56" t="s">
        <v>106</v>
      </c>
      <c r="O3" s="56" t="s">
        <v>106</v>
      </c>
      <c r="P3" s="56" t="s">
        <v>106</v>
      </c>
      <c r="Q3" s="9" t="s">
        <v>13</v>
      </c>
      <c r="R3" s="58" t="s">
        <v>91</v>
      </c>
      <c r="S3" s="59" t="s">
        <v>90</v>
      </c>
      <c r="T3" s="9" t="s">
        <v>13</v>
      </c>
      <c r="U3" s="56" t="s">
        <v>106</v>
      </c>
      <c r="V3" s="104"/>
      <c r="W3" s="2"/>
      <c r="X3" s="2"/>
    </row>
    <row r="4" spans="1:24" ht="19.5">
      <c r="A4" s="43" t="s">
        <v>18</v>
      </c>
      <c r="B4" s="44"/>
      <c r="C4" s="45"/>
      <c r="D4" s="55" t="str">
        <f>IF(C4="","-",年齡轉換!E2)</f>
        <v>-</v>
      </c>
      <c r="E4" s="26">
        <v>1</v>
      </c>
      <c r="F4" s="26">
        <v>1</v>
      </c>
      <c r="G4" s="26">
        <v>1</v>
      </c>
      <c r="H4" s="26">
        <v>1</v>
      </c>
      <c r="I4" s="26">
        <v>1</v>
      </c>
      <c r="J4" s="26">
        <v>1</v>
      </c>
      <c r="K4" s="26">
        <v>1</v>
      </c>
      <c r="L4" s="26">
        <v>1</v>
      </c>
      <c r="M4" s="26">
        <v>1</v>
      </c>
      <c r="N4" s="26">
        <v>1</v>
      </c>
      <c r="O4" s="26">
        <v>1</v>
      </c>
      <c r="P4" s="26">
        <v>1</v>
      </c>
      <c r="Q4" s="26">
        <v>1</v>
      </c>
      <c r="R4" s="26">
        <v>1</v>
      </c>
      <c r="S4" s="26">
        <v>1</v>
      </c>
      <c r="T4" s="26">
        <v>1</v>
      </c>
      <c r="U4" s="26">
        <v>1</v>
      </c>
      <c r="V4" s="30">
        <f xml:space="preserve"> COUNTA(E4:T4)</f>
        <v>16</v>
      </c>
      <c r="W4" s="1"/>
      <c r="X4" s="1"/>
    </row>
    <row r="5" spans="1:24" ht="19.5">
      <c r="A5" s="46" t="s">
        <v>19</v>
      </c>
      <c r="B5" s="47"/>
      <c r="C5" s="45"/>
      <c r="D5" s="55" t="str">
        <f>IF(C5="","-",年齡轉換!E3)</f>
        <v>-</v>
      </c>
      <c r="E5" s="27">
        <v>3</v>
      </c>
      <c r="F5" s="27">
        <v>3</v>
      </c>
      <c r="G5" s="27">
        <v>3</v>
      </c>
      <c r="H5" s="27">
        <v>3</v>
      </c>
      <c r="I5" s="27">
        <v>3</v>
      </c>
      <c r="J5" s="27">
        <v>3</v>
      </c>
      <c r="K5" s="27">
        <v>3</v>
      </c>
      <c r="L5" s="27">
        <v>3</v>
      </c>
      <c r="M5" s="27">
        <v>3</v>
      </c>
      <c r="N5" s="27">
        <v>3</v>
      </c>
      <c r="O5" s="27">
        <v>3</v>
      </c>
      <c r="P5" s="27">
        <v>3</v>
      </c>
      <c r="Q5" s="27">
        <v>3</v>
      </c>
      <c r="R5" s="27">
        <v>3</v>
      </c>
      <c r="S5" s="27">
        <v>3</v>
      </c>
      <c r="T5" s="27">
        <v>3</v>
      </c>
      <c r="U5" s="27">
        <v>3</v>
      </c>
      <c r="V5" s="30">
        <f t="shared" ref="V5:V35" si="0" xml:space="preserve"> COUNTA(E5:T5)</f>
        <v>16</v>
      </c>
      <c r="W5" s="1"/>
      <c r="X5" s="1"/>
    </row>
    <row r="6" spans="1:24" ht="19.5">
      <c r="A6" s="46" t="s">
        <v>20</v>
      </c>
      <c r="B6" s="47"/>
      <c r="C6" s="45"/>
      <c r="D6" s="55" t="str">
        <f>IF(C6="","-",年齡轉換!E4)</f>
        <v>-</v>
      </c>
      <c r="E6" s="27">
        <v>3</v>
      </c>
      <c r="F6" s="27">
        <v>3</v>
      </c>
      <c r="G6" s="27">
        <v>3</v>
      </c>
      <c r="H6" s="27">
        <v>3</v>
      </c>
      <c r="I6" s="27">
        <v>3</v>
      </c>
      <c r="J6" s="27">
        <v>3</v>
      </c>
      <c r="K6" s="27">
        <v>3</v>
      </c>
      <c r="L6" s="27">
        <v>3</v>
      </c>
      <c r="M6" s="27">
        <v>3</v>
      </c>
      <c r="N6" s="27">
        <v>3</v>
      </c>
      <c r="O6" s="27">
        <v>3</v>
      </c>
      <c r="P6" s="27">
        <v>3</v>
      </c>
      <c r="Q6" s="27">
        <v>3</v>
      </c>
      <c r="R6" s="27">
        <v>3</v>
      </c>
      <c r="S6" s="27">
        <v>3</v>
      </c>
      <c r="T6" s="27">
        <v>3</v>
      </c>
      <c r="U6" s="27">
        <v>3</v>
      </c>
      <c r="V6" s="30">
        <f t="shared" si="0"/>
        <v>16</v>
      </c>
      <c r="W6" s="1"/>
      <c r="X6" s="1"/>
    </row>
    <row r="7" spans="1:24" ht="19.5">
      <c r="A7" s="46" t="s">
        <v>21</v>
      </c>
      <c r="B7" s="47"/>
      <c r="C7" s="45"/>
      <c r="D7" s="55" t="str">
        <f>IF(C7="","-",年齡轉換!E5)</f>
        <v>-</v>
      </c>
      <c r="E7" s="27">
        <v>6</v>
      </c>
      <c r="F7" s="27">
        <v>6</v>
      </c>
      <c r="G7" s="27">
        <v>6</v>
      </c>
      <c r="H7" s="27">
        <v>6</v>
      </c>
      <c r="I7" s="27">
        <v>6</v>
      </c>
      <c r="J7" s="27">
        <v>6</v>
      </c>
      <c r="K7" s="27">
        <v>6</v>
      </c>
      <c r="L7" s="27">
        <v>6</v>
      </c>
      <c r="M7" s="27">
        <v>6</v>
      </c>
      <c r="N7" s="27">
        <v>6</v>
      </c>
      <c r="O7" s="27">
        <v>6</v>
      </c>
      <c r="P7" s="27">
        <v>6</v>
      </c>
      <c r="Q7" s="27">
        <v>6</v>
      </c>
      <c r="R7" s="27">
        <v>6</v>
      </c>
      <c r="S7" s="27">
        <v>6</v>
      </c>
      <c r="T7" s="27">
        <v>6</v>
      </c>
      <c r="U7" s="27">
        <v>6</v>
      </c>
      <c r="V7" s="30">
        <f t="shared" si="0"/>
        <v>16</v>
      </c>
      <c r="W7" s="1"/>
      <c r="X7" s="1"/>
    </row>
    <row r="8" spans="1:24" ht="19.5">
      <c r="A8" s="46" t="s">
        <v>22</v>
      </c>
      <c r="B8" s="47"/>
      <c r="C8" s="45"/>
      <c r="D8" s="55" t="str">
        <f>IF(C8="","-",年齡轉換!E6)</f>
        <v>-</v>
      </c>
      <c r="E8" s="27">
        <v>2</v>
      </c>
      <c r="F8" s="27">
        <v>3</v>
      </c>
      <c r="G8" s="27">
        <v>4</v>
      </c>
      <c r="H8" s="27">
        <v>5</v>
      </c>
      <c r="I8" s="27">
        <v>7</v>
      </c>
      <c r="J8" s="27">
        <v>8</v>
      </c>
      <c r="K8" s="27">
        <v>9</v>
      </c>
      <c r="L8" s="27">
        <v>10</v>
      </c>
      <c r="M8" s="27">
        <v>11</v>
      </c>
      <c r="N8" s="27">
        <v>12</v>
      </c>
      <c r="O8" s="27">
        <v>13</v>
      </c>
      <c r="P8" s="27">
        <v>14</v>
      </c>
      <c r="Q8" s="27">
        <v>1</v>
      </c>
      <c r="R8" s="27">
        <v>15</v>
      </c>
      <c r="S8" s="27">
        <v>16</v>
      </c>
      <c r="T8" s="27">
        <v>6</v>
      </c>
      <c r="U8" s="27">
        <v>17</v>
      </c>
      <c r="V8" s="30">
        <f t="shared" si="0"/>
        <v>16</v>
      </c>
      <c r="W8" s="1"/>
      <c r="X8" s="1"/>
    </row>
    <row r="9" spans="1:24" ht="19.5">
      <c r="A9" s="46" t="s">
        <v>23</v>
      </c>
      <c r="B9" s="47"/>
      <c r="C9" s="45"/>
      <c r="D9" s="55" t="str">
        <f>IF(C9="","-",年齡轉換!E7)</f>
        <v>-</v>
      </c>
      <c r="E9" s="27">
        <v>1</v>
      </c>
      <c r="F9" s="27">
        <v>1</v>
      </c>
      <c r="G9" s="27">
        <v>1</v>
      </c>
      <c r="H9" s="27">
        <v>1</v>
      </c>
      <c r="I9" s="27">
        <v>1</v>
      </c>
      <c r="J9" s="27">
        <v>1</v>
      </c>
      <c r="K9" s="27">
        <v>1</v>
      </c>
      <c r="L9" s="27">
        <v>1</v>
      </c>
      <c r="M9" s="27">
        <v>1</v>
      </c>
      <c r="N9" s="27">
        <v>1</v>
      </c>
      <c r="O9" s="27">
        <v>1</v>
      </c>
      <c r="P9" s="27">
        <v>1</v>
      </c>
      <c r="Q9" s="27">
        <v>1</v>
      </c>
      <c r="R9" s="27">
        <v>1</v>
      </c>
      <c r="S9" s="27">
        <v>1</v>
      </c>
      <c r="T9" s="27">
        <v>1</v>
      </c>
      <c r="U9" s="27">
        <v>1</v>
      </c>
      <c r="V9" s="30">
        <f t="shared" si="0"/>
        <v>16</v>
      </c>
      <c r="W9" s="1"/>
      <c r="X9" s="1"/>
    </row>
    <row r="10" spans="1:24" ht="19.5">
      <c r="A10" s="46" t="s">
        <v>111</v>
      </c>
      <c r="B10" s="47"/>
      <c r="C10" s="45"/>
      <c r="D10" s="55" t="str">
        <f>IF(C10="","-",年齡轉換!E8)</f>
        <v>-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  <c r="Q10" s="27">
        <v>1</v>
      </c>
      <c r="R10" s="27">
        <v>1</v>
      </c>
      <c r="S10" s="27">
        <v>1</v>
      </c>
      <c r="T10" s="27">
        <v>1</v>
      </c>
      <c r="U10" s="27">
        <v>1</v>
      </c>
      <c r="V10" s="30">
        <f t="shared" si="0"/>
        <v>16</v>
      </c>
      <c r="W10" s="1"/>
      <c r="X10" s="1"/>
    </row>
    <row r="11" spans="1:24" ht="19.5">
      <c r="A11" s="46"/>
      <c r="B11" s="47"/>
      <c r="C11" s="45"/>
      <c r="D11" s="55" t="str">
        <f>IF(C11="","-",年齡轉換!E9)</f>
        <v>-</v>
      </c>
      <c r="E11" s="50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30">
        <f t="shared" si="0"/>
        <v>0</v>
      </c>
      <c r="W11" s="1"/>
      <c r="X11" s="1"/>
    </row>
    <row r="12" spans="1:24" ht="19.5">
      <c r="A12" s="46"/>
      <c r="B12" s="47"/>
      <c r="C12" s="45"/>
      <c r="D12" s="55" t="str">
        <f>IF(C12="","-",年齡轉換!E10)</f>
        <v>-</v>
      </c>
      <c r="E12" s="50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30">
        <f t="shared" si="0"/>
        <v>0</v>
      </c>
      <c r="W12" s="1"/>
      <c r="X12" s="1"/>
    </row>
    <row r="13" spans="1:24" ht="19.5">
      <c r="A13" s="46"/>
      <c r="B13" s="47"/>
      <c r="C13" s="45"/>
      <c r="D13" s="55" t="str">
        <f>IF(C13="","-",年齡轉換!E11)</f>
        <v>-</v>
      </c>
      <c r="E13" s="50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30">
        <f t="shared" si="0"/>
        <v>0</v>
      </c>
      <c r="W13" s="1"/>
      <c r="X13" s="1"/>
    </row>
    <row r="14" spans="1:24" ht="19.5">
      <c r="A14" s="46"/>
      <c r="B14" s="47"/>
      <c r="C14" s="45"/>
      <c r="D14" s="55" t="str">
        <f>IF(C14="","-",年齡轉換!E12)</f>
        <v>-</v>
      </c>
      <c r="E14" s="50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30">
        <f t="shared" si="0"/>
        <v>0</v>
      </c>
      <c r="W14" s="1"/>
      <c r="X14" s="1"/>
    </row>
    <row r="15" spans="1:24" ht="19.5">
      <c r="A15" s="46"/>
      <c r="B15" s="47"/>
      <c r="C15" s="45"/>
      <c r="D15" s="55" t="str">
        <f>IF(C15="","-",年齡轉換!E13)</f>
        <v>-</v>
      </c>
      <c r="E15" s="50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30">
        <f t="shared" si="0"/>
        <v>0</v>
      </c>
      <c r="W15" s="1"/>
      <c r="X15" s="1"/>
    </row>
    <row r="16" spans="1:24" ht="19.5">
      <c r="A16" s="46"/>
      <c r="B16" s="47"/>
      <c r="C16" s="45"/>
      <c r="D16" s="55" t="str">
        <f>IF(C16="","-",年齡轉換!E14)</f>
        <v>-</v>
      </c>
      <c r="E16" s="50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30">
        <f t="shared" si="0"/>
        <v>0</v>
      </c>
      <c r="W16" s="1"/>
      <c r="X16" s="1"/>
    </row>
    <row r="17" spans="1:24" ht="19.5">
      <c r="A17" s="46"/>
      <c r="B17" s="47"/>
      <c r="C17" s="45"/>
      <c r="D17" s="55" t="str">
        <f>IF(C17="","-",年齡轉換!E15)</f>
        <v>-</v>
      </c>
      <c r="E17" s="50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30">
        <f t="shared" si="0"/>
        <v>0</v>
      </c>
      <c r="W17" s="1"/>
      <c r="X17" s="1"/>
    </row>
    <row r="18" spans="1:24" ht="19.5">
      <c r="A18" s="46"/>
      <c r="B18" s="47"/>
      <c r="C18" s="45"/>
      <c r="D18" s="55" t="str">
        <f>IF(C18="","-",年齡轉換!E16)</f>
        <v>-</v>
      </c>
      <c r="E18" s="50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30">
        <f t="shared" si="0"/>
        <v>0</v>
      </c>
      <c r="W18" s="1"/>
      <c r="X18" s="1"/>
    </row>
    <row r="19" spans="1:24" ht="19.5">
      <c r="A19" s="46"/>
      <c r="B19" s="47"/>
      <c r="C19" s="45"/>
      <c r="D19" s="55" t="str">
        <f>IF(C19="","-",年齡轉換!E17)</f>
        <v>-</v>
      </c>
      <c r="E19" s="50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30">
        <f t="shared" si="0"/>
        <v>0</v>
      </c>
      <c r="W19" s="1"/>
      <c r="X19" s="1"/>
    </row>
    <row r="20" spans="1:24" ht="19.5">
      <c r="A20" s="46"/>
      <c r="B20" s="47"/>
      <c r="C20" s="45"/>
      <c r="D20" s="55" t="str">
        <f>IF(C20="","-",年齡轉換!E18)</f>
        <v>-</v>
      </c>
      <c r="E20" s="50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30">
        <f t="shared" si="0"/>
        <v>0</v>
      </c>
      <c r="W20" s="1"/>
      <c r="X20" s="1"/>
    </row>
    <row r="21" spans="1:24" ht="19.5">
      <c r="A21" s="46"/>
      <c r="B21" s="47"/>
      <c r="C21" s="45"/>
      <c r="D21" s="55" t="str">
        <f>IF(C21="","-",年齡轉換!E19)</f>
        <v>-</v>
      </c>
      <c r="E21" s="50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30">
        <f t="shared" si="0"/>
        <v>0</v>
      </c>
      <c r="W21" s="1"/>
      <c r="X21" s="1"/>
    </row>
    <row r="22" spans="1:24" ht="19.5">
      <c r="A22" s="46"/>
      <c r="B22" s="47"/>
      <c r="C22" s="45"/>
      <c r="D22" s="55" t="str">
        <f>IF(C22="","-",年齡轉換!E20)</f>
        <v>-</v>
      </c>
      <c r="E22" s="50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30">
        <f t="shared" si="0"/>
        <v>0</v>
      </c>
      <c r="W22" s="1"/>
      <c r="X22" s="1"/>
    </row>
    <row r="23" spans="1:24" ht="19.5">
      <c r="A23" s="46"/>
      <c r="B23" s="47"/>
      <c r="C23" s="45"/>
      <c r="D23" s="55" t="str">
        <f>IF(C23="","-",年齡轉換!E21)</f>
        <v>-</v>
      </c>
      <c r="E23" s="50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30">
        <f t="shared" si="0"/>
        <v>0</v>
      </c>
      <c r="W23" s="1"/>
      <c r="X23" s="1"/>
    </row>
    <row r="24" spans="1:24" ht="19.5">
      <c r="A24" s="46"/>
      <c r="B24" s="47"/>
      <c r="C24" s="45"/>
      <c r="D24" s="55" t="str">
        <f>IF(C24="","-",年齡轉換!E22)</f>
        <v>-</v>
      </c>
      <c r="E24" s="50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30">
        <f t="shared" si="0"/>
        <v>0</v>
      </c>
      <c r="W24" s="1"/>
      <c r="X24" s="1"/>
    </row>
    <row r="25" spans="1:24" ht="19.5">
      <c r="A25" s="46"/>
      <c r="B25" s="47"/>
      <c r="C25" s="45"/>
      <c r="D25" s="55" t="str">
        <f>IF(C25="","-",年齡轉換!E23)</f>
        <v>-</v>
      </c>
      <c r="E25" s="50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30">
        <f t="shared" si="0"/>
        <v>0</v>
      </c>
      <c r="W25" s="1"/>
      <c r="X25" s="1"/>
    </row>
    <row r="26" spans="1:24" ht="19.5">
      <c r="A26" s="46"/>
      <c r="B26" s="47"/>
      <c r="C26" s="45"/>
      <c r="D26" s="55" t="str">
        <f>IF(C26="","-",年齡轉換!E24)</f>
        <v>-</v>
      </c>
      <c r="E26" s="50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30">
        <f t="shared" si="0"/>
        <v>0</v>
      </c>
      <c r="W26" s="1"/>
      <c r="X26" s="1"/>
    </row>
    <row r="27" spans="1:24" ht="19.5">
      <c r="A27" s="46"/>
      <c r="B27" s="47"/>
      <c r="C27" s="45"/>
      <c r="D27" s="55" t="str">
        <f>IF(C27="","-",年齡轉換!E25)</f>
        <v>-</v>
      </c>
      <c r="E27" s="50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30">
        <f t="shared" si="0"/>
        <v>0</v>
      </c>
      <c r="W27" s="1"/>
      <c r="X27" s="1"/>
    </row>
    <row r="28" spans="1:24" ht="19.5">
      <c r="A28" s="46"/>
      <c r="B28" s="47"/>
      <c r="C28" s="45"/>
      <c r="D28" s="55" t="str">
        <f>IF(C28="","-",年齡轉換!E26)</f>
        <v>-</v>
      </c>
      <c r="E28" s="50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30">
        <f t="shared" si="0"/>
        <v>0</v>
      </c>
      <c r="W28" s="1"/>
      <c r="X28" s="1"/>
    </row>
    <row r="29" spans="1:24" ht="19.5">
      <c r="A29" s="46"/>
      <c r="B29" s="47"/>
      <c r="C29" s="45"/>
      <c r="D29" s="55" t="str">
        <f>IF(C29="","-",年齡轉換!E27)</f>
        <v>-</v>
      </c>
      <c r="E29" s="50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30">
        <f t="shared" si="0"/>
        <v>0</v>
      </c>
      <c r="W29" s="1"/>
      <c r="X29" s="1"/>
    </row>
    <row r="30" spans="1:24" ht="19.5">
      <c r="A30" s="46"/>
      <c r="B30" s="47"/>
      <c r="C30" s="45"/>
      <c r="D30" s="55" t="str">
        <f>IF(C30="","-",年齡轉換!E28)</f>
        <v>-</v>
      </c>
      <c r="E30" s="50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30">
        <f t="shared" si="0"/>
        <v>0</v>
      </c>
      <c r="W30" s="1"/>
      <c r="X30" s="1"/>
    </row>
    <row r="31" spans="1:24" ht="19.5">
      <c r="A31" s="46"/>
      <c r="B31" s="47"/>
      <c r="C31" s="45"/>
      <c r="D31" s="55" t="str">
        <f>IF(C31="","-",年齡轉換!E29)</f>
        <v>-</v>
      </c>
      <c r="E31" s="50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30">
        <f t="shared" si="0"/>
        <v>0</v>
      </c>
      <c r="W31" s="1"/>
      <c r="X31" s="1"/>
    </row>
    <row r="32" spans="1:24" ht="19.5">
      <c r="A32" s="46"/>
      <c r="B32" s="47"/>
      <c r="C32" s="45"/>
      <c r="D32" s="55" t="str">
        <f>IF(C32="","-",年齡轉換!E30)</f>
        <v>-</v>
      </c>
      <c r="E32" s="50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30">
        <f t="shared" si="0"/>
        <v>0</v>
      </c>
      <c r="W32" s="1"/>
      <c r="X32" s="1"/>
    </row>
    <row r="33" spans="1:24" ht="19.5">
      <c r="A33" s="46"/>
      <c r="B33" s="47"/>
      <c r="C33" s="45"/>
      <c r="D33" s="55" t="str">
        <f>IF(C33="","-",年齡轉換!E31)</f>
        <v>-</v>
      </c>
      <c r="E33" s="50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30">
        <f t="shared" si="0"/>
        <v>0</v>
      </c>
      <c r="W33" s="1"/>
      <c r="X33" s="1"/>
    </row>
    <row r="34" spans="1:24" ht="19.5">
      <c r="A34" s="46"/>
      <c r="B34" s="47"/>
      <c r="C34" s="45"/>
      <c r="D34" s="55" t="str">
        <f>IF(C34="","-",年齡轉換!E32)</f>
        <v>-</v>
      </c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30">
        <f t="shared" si="0"/>
        <v>0</v>
      </c>
      <c r="W34" s="1"/>
      <c r="X34" s="1"/>
    </row>
    <row r="35" spans="1:24" ht="19.5">
      <c r="A35" s="46"/>
      <c r="B35" s="47"/>
      <c r="C35" s="45"/>
      <c r="D35" s="55" t="str">
        <f>IF(C35="","-",年齡轉換!E33)</f>
        <v>-</v>
      </c>
      <c r="E35" s="52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30">
        <f t="shared" si="0"/>
        <v>0</v>
      </c>
      <c r="W35" s="1"/>
      <c r="X35" s="1"/>
    </row>
    <row r="36" spans="1:24" s="14" customFormat="1" ht="30" customHeight="1">
      <c r="A36" s="38" t="s">
        <v>14</v>
      </c>
      <c r="B36" s="13">
        <f>COUNTA(A4:A35)</f>
        <v>7</v>
      </c>
      <c r="C36" s="109" t="s">
        <v>15</v>
      </c>
      <c r="D36" s="106"/>
      <c r="E36" s="34">
        <f t="shared" ref="E36:U36" si="1">COUNTIF(E4:E35,"&gt;=1")</f>
        <v>7</v>
      </c>
      <c r="F36" s="15">
        <f t="shared" si="1"/>
        <v>7</v>
      </c>
      <c r="G36" s="15">
        <f t="shared" si="1"/>
        <v>7</v>
      </c>
      <c r="H36" s="15">
        <f t="shared" si="1"/>
        <v>7</v>
      </c>
      <c r="I36" s="15">
        <f t="shared" si="1"/>
        <v>7</v>
      </c>
      <c r="J36" s="15">
        <f t="shared" si="1"/>
        <v>7</v>
      </c>
      <c r="K36" s="15">
        <f t="shared" si="1"/>
        <v>7</v>
      </c>
      <c r="L36" s="15">
        <f t="shared" si="1"/>
        <v>7</v>
      </c>
      <c r="M36" s="15">
        <f t="shared" si="1"/>
        <v>7</v>
      </c>
      <c r="N36" s="15">
        <f t="shared" si="1"/>
        <v>7</v>
      </c>
      <c r="O36" s="15">
        <f t="shared" si="1"/>
        <v>7</v>
      </c>
      <c r="P36" s="15">
        <f t="shared" si="1"/>
        <v>7</v>
      </c>
      <c r="Q36" s="15">
        <f t="shared" si="1"/>
        <v>7</v>
      </c>
      <c r="R36" s="15">
        <f t="shared" si="1"/>
        <v>7</v>
      </c>
      <c r="S36" s="15">
        <f t="shared" si="1"/>
        <v>7</v>
      </c>
      <c r="T36" s="15">
        <f t="shared" si="1"/>
        <v>7</v>
      </c>
      <c r="U36" s="15">
        <f t="shared" si="1"/>
        <v>7</v>
      </c>
      <c r="V36" s="31">
        <f>SUM(V4:V35)</f>
        <v>112</v>
      </c>
      <c r="W36" s="12"/>
      <c r="X36" s="12"/>
    </row>
    <row r="37" spans="1:24" s="7" customFormat="1" ht="30" customHeight="1">
      <c r="A37" s="22"/>
      <c r="B37" s="12"/>
      <c r="C37" s="105" t="s">
        <v>16</v>
      </c>
      <c r="D37" s="106"/>
      <c r="E37" s="28">
        <f t="shared" ref="E37:U37" si="2">SUMPRODUCT(-($B$4:$B$35="男"), -(E4:E35 &gt;= 1)*(1))</f>
        <v>0</v>
      </c>
      <c r="F37" s="16">
        <f t="shared" si="2"/>
        <v>0</v>
      </c>
      <c r="G37" s="16">
        <f t="shared" si="2"/>
        <v>0</v>
      </c>
      <c r="H37" s="16">
        <f t="shared" si="2"/>
        <v>0</v>
      </c>
      <c r="I37" s="16">
        <f t="shared" si="2"/>
        <v>0</v>
      </c>
      <c r="J37" s="16">
        <f t="shared" si="2"/>
        <v>0</v>
      </c>
      <c r="K37" s="16">
        <f t="shared" si="2"/>
        <v>0</v>
      </c>
      <c r="L37" s="16">
        <f t="shared" si="2"/>
        <v>0</v>
      </c>
      <c r="M37" s="16">
        <f t="shared" si="2"/>
        <v>0</v>
      </c>
      <c r="N37" s="16">
        <f t="shared" si="2"/>
        <v>0</v>
      </c>
      <c r="O37" s="16">
        <f t="shared" si="2"/>
        <v>0</v>
      </c>
      <c r="P37" s="16">
        <f t="shared" si="2"/>
        <v>0</v>
      </c>
      <c r="Q37" s="16">
        <f t="shared" si="2"/>
        <v>0</v>
      </c>
      <c r="R37" s="16">
        <f t="shared" si="2"/>
        <v>0</v>
      </c>
      <c r="S37" s="16">
        <f t="shared" si="2"/>
        <v>0</v>
      </c>
      <c r="T37" s="16">
        <f t="shared" si="2"/>
        <v>0</v>
      </c>
      <c r="U37" s="16">
        <f t="shared" si="2"/>
        <v>0</v>
      </c>
      <c r="V37" s="31">
        <f>SUMIF($B$4:$B$35,"男",V4:V35)</f>
        <v>0</v>
      </c>
      <c r="W37" s="12"/>
      <c r="X37" s="12"/>
    </row>
    <row r="38" spans="1:24" s="7" customFormat="1" ht="30" customHeight="1" thickBot="1">
      <c r="A38" s="23"/>
      <c r="B38" s="24"/>
      <c r="C38" s="107" t="s">
        <v>17</v>
      </c>
      <c r="D38" s="108"/>
      <c r="E38" s="29">
        <f t="shared" ref="E38:U38" si="3">SUMPRODUCT(-($B$4:$B$35="女"), -(E4:E35&gt;=1)*(1))</f>
        <v>0</v>
      </c>
      <c r="F38" s="25">
        <f t="shared" si="3"/>
        <v>0</v>
      </c>
      <c r="G38" s="25">
        <f t="shared" si="3"/>
        <v>0</v>
      </c>
      <c r="H38" s="25">
        <f t="shared" si="3"/>
        <v>0</v>
      </c>
      <c r="I38" s="25">
        <f t="shared" si="3"/>
        <v>0</v>
      </c>
      <c r="J38" s="25">
        <f t="shared" si="3"/>
        <v>0</v>
      </c>
      <c r="K38" s="25">
        <f t="shared" si="3"/>
        <v>0</v>
      </c>
      <c r="L38" s="25">
        <f t="shared" si="3"/>
        <v>0</v>
      </c>
      <c r="M38" s="25">
        <f t="shared" si="3"/>
        <v>0</v>
      </c>
      <c r="N38" s="25">
        <f t="shared" si="3"/>
        <v>0</v>
      </c>
      <c r="O38" s="25">
        <f t="shared" si="3"/>
        <v>0</v>
      </c>
      <c r="P38" s="25">
        <f t="shared" si="3"/>
        <v>0</v>
      </c>
      <c r="Q38" s="25">
        <f t="shared" si="3"/>
        <v>0</v>
      </c>
      <c r="R38" s="25">
        <f t="shared" si="3"/>
        <v>0</v>
      </c>
      <c r="S38" s="25">
        <f t="shared" si="3"/>
        <v>0</v>
      </c>
      <c r="T38" s="25">
        <f t="shared" si="3"/>
        <v>0</v>
      </c>
      <c r="U38" s="25">
        <f t="shared" si="3"/>
        <v>0</v>
      </c>
      <c r="V38" s="32">
        <f>SUMIF($B$4:$B$35,"女",V4:V35)</f>
        <v>0</v>
      </c>
    </row>
    <row r="39" spans="1:24" ht="17.5" thickTop="1">
      <c r="A39" s="4"/>
      <c r="B39" s="2"/>
      <c r="C39" s="5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7" spans="1:24">
      <c r="A47" s="4"/>
      <c r="B47" s="2"/>
      <c r="C47" s="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4">
      <c r="A48" s="4"/>
      <c r="B48" s="2"/>
      <c r="C48" s="5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>
      <c r="A49" s="4"/>
      <c r="B49" s="2"/>
      <c r="C49" s="5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>
      <c r="A50" s="4"/>
      <c r="B50" s="2"/>
      <c r="C50" s="5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>
      <c r="A51" s="4"/>
      <c r="B51" s="2"/>
      <c r="C51" s="5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>
      <c r="A52" s="4"/>
      <c r="B52" s="2"/>
      <c r="C52" s="5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>
      <c r="A53" s="4"/>
      <c r="B53" s="2"/>
      <c r="C53" s="5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>
      <c r="A54" s="4"/>
      <c r="B54" s="2"/>
      <c r="C54" s="5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>
      <c r="A55" s="4"/>
      <c r="B55" s="2"/>
      <c r="C55" s="5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>
      <c r="A56" s="4"/>
      <c r="B56" s="2"/>
      <c r="C56" s="5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>
      <c r="A57" s="4"/>
      <c r="B57" s="2"/>
      <c r="C57" s="5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>
      <c r="A58" s="4"/>
      <c r="B58" s="2"/>
      <c r="C58" s="5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>
      <c r="A59" s="4"/>
      <c r="B59" s="2"/>
      <c r="C59" s="5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>
      <c r="A60" s="4"/>
      <c r="B60" s="2"/>
      <c r="C60" s="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>
      <c r="A61" s="4"/>
      <c r="B61" s="2"/>
      <c r="C61" s="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>
      <c r="A62" s="4"/>
      <c r="B62" s="2"/>
      <c r="C62" s="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>
      <c r="A63" s="4"/>
      <c r="B63" s="2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>
      <c r="A64" s="4"/>
      <c r="B64" s="2"/>
      <c r="C64" s="5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>
      <c r="A65" s="4"/>
      <c r="B65" s="2"/>
      <c r="C65" s="5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>
      <c r="A66" s="4"/>
      <c r="B66" s="2"/>
      <c r="C66" s="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>
      <c r="A67" s="4"/>
      <c r="B67" s="2"/>
      <c r="C67" s="5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>
      <c r="A68" s="4"/>
      <c r="B68" s="2"/>
      <c r="C68" s="5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>
      <c r="A69" s="4"/>
      <c r="B69" s="2"/>
      <c r="C69" s="5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>
      <c r="A70" s="4"/>
      <c r="B70" s="2"/>
      <c r="C70" s="5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>
      <c r="A71" s="4"/>
      <c r="B71" s="2"/>
      <c r="C71" s="5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>
      <c r="A72" s="4"/>
      <c r="B72" s="2"/>
      <c r="C72" s="5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>
      <c r="A73" s="4"/>
      <c r="B73" s="2"/>
      <c r="C73" s="5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>
      <c r="A74" s="4"/>
      <c r="B74" s="2"/>
      <c r="C74" s="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>
      <c r="A75" s="4"/>
      <c r="B75" s="2"/>
      <c r="C75" s="5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>
      <c r="A76" s="4"/>
      <c r="B76" s="2"/>
      <c r="C76" s="5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>
      <c r="A77" s="4"/>
      <c r="B77" s="2"/>
      <c r="C77" s="5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>
      <c r="A78" s="4"/>
      <c r="B78" s="2"/>
      <c r="C78" s="5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>
      <c r="A79" s="4"/>
      <c r="B79" s="2"/>
      <c r="C79" s="5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>
      <c r="A80" s="4"/>
      <c r="B80" s="2"/>
      <c r="C80" s="5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>
      <c r="A81" s="4"/>
      <c r="B81" s="2"/>
      <c r="C81" s="5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>
      <c r="A82" s="4"/>
      <c r="B82" s="2"/>
      <c r="C82" s="5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>
      <c r="A83" s="4"/>
      <c r="B83" s="2"/>
      <c r="C83" s="5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>
      <c r="A84" s="4"/>
      <c r="B84" s="2"/>
      <c r="C84" s="5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>
      <c r="A85" s="4"/>
      <c r="B85" s="2"/>
      <c r="C85" s="5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>
      <c r="A86" s="4"/>
      <c r="B86" s="2"/>
      <c r="C86" s="5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>
      <c r="A87" s="4"/>
      <c r="B87" s="2"/>
      <c r="C87" s="5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</sheetData>
  <sheetProtection insertRows="0" insertHyperlinks="0" deleteRows="0" selectLockedCells="1" sort="0" autoFilter="0" pivotTables="0"/>
  <protectedRanges>
    <protectedRange sqref="A36:V36" name="範圍2"/>
  </protectedRanges>
  <mergeCells count="6">
    <mergeCell ref="C38:D38"/>
    <mergeCell ref="A1:D2"/>
    <mergeCell ref="E1:V1"/>
    <mergeCell ref="V2:V3"/>
    <mergeCell ref="C36:D36"/>
    <mergeCell ref="C37:D37"/>
  </mergeCells>
  <phoneticPr fontId="4" type="noConversion"/>
  <conditionalFormatting sqref="V4:V35">
    <cfRule type="cellIs" dxfId="2" priority="1" operator="greaterThan">
      <formula>3</formula>
    </cfRule>
    <cfRule type="cellIs" dxfId="1" priority="2" stopIfTrue="1" operator="greaterThan">
      <formula>2</formula>
    </cfRule>
    <cfRule type="cellIs" dxfId="0" priority="3" stopIfTrue="1" operator="greaterThan">
      <formula>3</formula>
    </cfRule>
  </conditionalFormatting>
  <printOptions horizontalCentered="1"/>
  <pageMargins left="0.74803149606299213" right="0.74803149606299213" top="0.91" bottom="0.43" header="0.51181102362204722" footer="0.16"/>
  <pageSetup paperSize="9" fitToHeight="3" orientation="landscape" horizontalDpi="300" verticalDpi="300" r:id="rId1"/>
  <headerFooter alignWithMargins="0">
    <oddHeader>&amp;C&amp;"標楷體,粗體"&amp;18&amp;A</oddHeader>
    <oddFooter>&amp;C第&amp;P頁，共&amp;N頁&amp;R&amp;D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5549B-DF94-43FB-B35F-4F17578A9DB4}">
  <dimension ref="A1:C19"/>
  <sheetViews>
    <sheetView workbookViewId="0">
      <selection activeCell="B3" sqref="B3"/>
    </sheetView>
  </sheetViews>
  <sheetFormatPr defaultRowHeight="17"/>
  <cols>
    <col min="1" max="1" width="20.08984375" bestFit="1" customWidth="1"/>
    <col min="2" max="2" width="25.81640625" customWidth="1"/>
    <col min="3" max="3" width="47.26953125" bestFit="1" customWidth="1"/>
  </cols>
  <sheetData>
    <row r="1" spans="1:3">
      <c r="A1" t="s">
        <v>131</v>
      </c>
      <c r="B1" t="s">
        <v>132</v>
      </c>
      <c r="C1" t="s">
        <v>133</v>
      </c>
    </row>
    <row r="2" spans="1:3">
      <c r="A2" t="s">
        <v>134</v>
      </c>
      <c r="B2" s="88" t="s">
        <v>135</v>
      </c>
      <c r="C2" t="s">
        <v>136</v>
      </c>
    </row>
    <row r="3" spans="1:3">
      <c r="A3" t="s">
        <v>137</v>
      </c>
      <c r="B3" s="89" t="s">
        <v>173</v>
      </c>
      <c r="C3" t="s">
        <v>138</v>
      </c>
    </row>
    <row r="4" spans="1:3">
      <c r="A4" t="s">
        <v>139</v>
      </c>
      <c r="B4">
        <v>6</v>
      </c>
      <c r="C4" t="s">
        <v>140</v>
      </c>
    </row>
    <row r="5" spans="1:3">
      <c r="A5" t="s">
        <v>141</v>
      </c>
      <c r="B5">
        <v>0</v>
      </c>
      <c r="C5" t="s">
        <v>142</v>
      </c>
    </row>
    <row r="6" spans="1:3">
      <c r="A6" t="s">
        <v>143</v>
      </c>
      <c r="B6">
        <v>9</v>
      </c>
      <c r="C6" t="s">
        <v>144</v>
      </c>
    </row>
    <row r="7" spans="1:3">
      <c r="A7" t="s">
        <v>145</v>
      </c>
      <c r="B7">
        <v>1</v>
      </c>
      <c r="C7" t="s">
        <v>146</v>
      </c>
    </row>
    <row r="8" spans="1:3">
      <c r="A8" t="s">
        <v>147</v>
      </c>
      <c r="B8">
        <v>0</v>
      </c>
      <c r="C8" t="s">
        <v>148</v>
      </c>
    </row>
    <row r="9" spans="1:3" ht="14" customHeight="1">
      <c r="A9" t="s">
        <v>149</v>
      </c>
      <c r="B9" s="89" t="s">
        <v>174</v>
      </c>
      <c r="C9" t="s">
        <v>150</v>
      </c>
    </row>
    <row r="10" spans="1:3">
      <c r="A10" t="s">
        <v>151</v>
      </c>
      <c r="B10" s="88" t="s">
        <v>172</v>
      </c>
      <c r="C10" t="s">
        <v>152</v>
      </c>
    </row>
    <row r="11" spans="1:3">
      <c r="A11" t="s">
        <v>153</v>
      </c>
      <c r="B11" s="74">
        <v>3</v>
      </c>
      <c r="C11" t="s">
        <v>154</v>
      </c>
    </row>
    <row r="12" spans="1:3">
      <c r="A12" t="s">
        <v>155</v>
      </c>
      <c r="B12" s="74">
        <v>3</v>
      </c>
      <c r="C12" t="s">
        <v>156</v>
      </c>
    </row>
    <row r="13" spans="1:3">
      <c r="A13" t="s">
        <v>157</v>
      </c>
      <c r="B13">
        <v>1</v>
      </c>
      <c r="C13" t="s">
        <v>158</v>
      </c>
    </row>
    <row r="14" spans="1:3">
      <c r="A14" t="s">
        <v>159</v>
      </c>
      <c r="B14">
        <v>7</v>
      </c>
      <c r="C14" t="s">
        <v>160</v>
      </c>
    </row>
    <row r="15" spans="1:3">
      <c r="A15" t="s">
        <v>161</v>
      </c>
      <c r="B15" t="s">
        <v>162</v>
      </c>
      <c r="C15" t="s">
        <v>163</v>
      </c>
    </row>
    <row r="16" spans="1:3">
      <c r="A16" t="s">
        <v>164</v>
      </c>
      <c r="B16" t="s">
        <v>162</v>
      </c>
      <c r="C16" t="s">
        <v>165</v>
      </c>
    </row>
    <row r="17" spans="1:3">
      <c r="A17" t="s">
        <v>166</v>
      </c>
      <c r="B17" t="s">
        <v>162</v>
      </c>
      <c r="C17" t="s">
        <v>167</v>
      </c>
    </row>
    <row r="18" spans="1:3">
      <c r="A18" t="s">
        <v>168</v>
      </c>
      <c r="B18" t="s">
        <v>162</v>
      </c>
      <c r="C18" t="s">
        <v>169</v>
      </c>
    </row>
    <row r="19" spans="1:3">
      <c r="A19" t="s">
        <v>170</v>
      </c>
      <c r="B19" t="s">
        <v>162</v>
      </c>
      <c r="C19" t="s">
        <v>171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87"/>
  <sheetViews>
    <sheetView topLeftCell="J1" zoomScale="85" zoomScaleNormal="85" workbookViewId="0">
      <selection activeCell="V4" sqref="V4"/>
    </sheetView>
  </sheetViews>
  <sheetFormatPr defaultColWidth="8.90625" defaultRowHeight="17"/>
  <cols>
    <col min="1" max="1" width="15.08984375" style="1" customWidth="1"/>
    <col min="2" max="2" width="5.453125" style="1" customWidth="1"/>
    <col min="3" max="3" width="10.81640625" style="6" customWidth="1"/>
    <col min="4" max="4" width="12.453125" style="1" customWidth="1"/>
    <col min="5" max="13" width="5.81640625" style="1" customWidth="1"/>
    <col min="14" max="14" width="6.90625" style="1" customWidth="1"/>
    <col min="15" max="15" width="6.453125" style="1" customWidth="1"/>
    <col min="16" max="16" width="6.6328125" style="1" customWidth="1"/>
    <col min="17" max="17" width="5.81640625" style="1" customWidth="1"/>
    <col min="18" max="18" width="6.90625" style="1" customWidth="1"/>
    <col min="19" max="19" width="6.6328125" style="1" customWidth="1"/>
    <col min="20" max="20" width="5.81640625" style="1" customWidth="1"/>
    <col min="21" max="21" width="6.36328125" style="1" customWidth="1"/>
    <col min="22" max="22" width="9.1796875" customWidth="1"/>
    <col min="23" max="23" width="11.08984375" customWidth="1"/>
  </cols>
  <sheetData>
    <row r="1" spans="1:24" ht="25.5" customHeight="1" thickTop="1">
      <c r="A1" s="110" t="s">
        <v>83</v>
      </c>
      <c r="B1" s="111"/>
      <c r="C1" s="111"/>
      <c r="D1" s="112"/>
      <c r="E1" s="116" t="s">
        <v>58</v>
      </c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8"/>
      <c r="W1" s="1"/>
      <c r="X1" s="1"/>
    </row>
    <row r="2" spans="1:24" ht="54" customHeight="1">
      <c r="A2" s="113"/>
      <c r="B2" s="114"/>
      <c r="C2" s="114"/>
      <c r="D2" s="115"/>
      <c r="E2" s="35" t="s">
        <v>24</v>
      </c>
      <c r="F2" s="10" t="s">
        <v>27</v>
      </c>
      <c r="G2" s="10" t="s">
        <v>26</v>
      </c>
      <c r="H2" s="10" t="s">
        <v>28</v>
      </c>
      <c r="I2" s="10" t="s">
        <v>30</v>
      </c>
      <c r="J2" s="10" t="s">
        <v>0</v>
      </c>
      <c r="K2" s="10" t="s">
        <v>31</v>
      </c>
      <c r="L2" s="10" t="s">
        <v>29</v>
      </c>
      <c r="M2" s="10" t="s">
        <v>25</v>
      </c>
      <c r="N2" s="57" t="s">
        <v>87</v>
      </c>
      <c r="O2" s="57" t="s">
        <v>88</v>
      </c>
      <c r="P2" s="57" t="s">
        <v>89</v>
      </c>
      <c r="Q2" s="10" t="s">
        <v>63</v>
      </c>
      <c r="R2" s="61" t="s">
        <v>85</v>
      </c>
      <c r="S2" s="60" t="s">
        <v>86</v>
      </c>
      <c r="T2" s="10" t="s">
        <v>59</v>
      </c>
      <c r="U2" s="57" t="s">
        <v>84</v>
      </c>
      <c r="V2" s="103" t="s">
        <v>10</v>
      </c>
      <c r="W2" s="1"/>
      <c r="X2" s="1"/>
    </row>
    <row r="3" spans="1:24" s="3" customFormat="1" ht="80.400000000000006" customHeight="1" thickBot="1">
      <c r="A3" s="36" t="s">
        <v>11</v>
      </c>
      <c r="B3" s="37" t="s">
        <v>12</v>
      </c>
      <c r="C3" s="39" t="s">
        <v>76</v>
      </c>
      <c r="D3" s="54" t="s">
        <v>32</v>
      </c>
      <c r="E3" s="33" t="s">
        <v>13</v>
      </c>
      <c r="F3" s="9" t="s">
        <v>13</v>
      </c>
      <c r="G3" s="9" t="s">
        <v>13</v>
      </c>
      <c r="H3" s="9" t="s">
        <v>13</v>
      </c>
      <c r="I3" s="9" t="s">
        <v>13</v>
      </c>
      <c r="J3" s="9" t="s">
        <v>13</v>
      </c>
      <c r="K3" s="9" t="s">
        <v>13</v>
      </c>
      <c r="L3" s="9" t="s">
        <v>13</v>
      </c>
      <c r="M3" s="9" t="s">
        <v>13</v>
      </c>
      <c r="N3" s="56" t="s">
        <v>106</v>
      </c>
      <c r="O3" s="56" t="s">
        <v>106</v>
      </c>
      <c r="P3" s="56" t="s">
        <v>106</v>
      </c>
      <c r="Q3" s="9" t="s">
        <v>13</v>
      </c>
      <c r="R3" s="56" t="s">
        <v>106</v>
      </c>
      <c r="S3" s="56" t="s">
        <v>106</v>
      </c>
      <c r="T3" s="9" t="s">
        <v>13</v>
      </c>
      <c r="U3" s="56" t="s">
        <v>106</v>
      </c>
      <c r="V3" s="104"/>
      <c r="W3" s="2"/>
      <c r="X3" s="2"/>
    </row>
    <row r="4" spans="1:24" ht="19.5">
      <c r="A4" s="69"/>
      <c r="B4" s="44"/>
      <c r="C4" s="45"/>
      <c r="D4" s="55" t="str">
        <f>IF(C4="","-",年齡轉換!E2)</f>
        <v>-</v>
      </c>
      <c r="E4" s="48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30">
        <f t="shared" ref="V4:V15" si="0" xml:space="preserve"> COUNTA(E4:U4)</f>
        <v>0</v>
      </c>
      <c r="W4" s="1"/>
      <c r="X4" s="1"/>
    </row>
    <row r="5" spans="1:24" ht="19.5">
      <c r="A5" s="46"/>
      <c r="B5" s="47"/>
      <c r="C5" s="45"/>
      <c r="D5" s="55" t="str">
        <f>IF(C5="","-",年齡轉換!E3)</f>
        <v>-</v>
      </c>
      <c r="E5" s="50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30">
        <f t="shared" si="0"/>
        <v>0</v>
      </c>
      <c r="W5" s="1"/>
      <c r="X5" s="1"/>
    </row>
    <row r="6" spans="1:24" ht="19.5">
      <c r="A6" s="46"/>
      <c r="B6" s="47"/>
      <c r="C6" s="45"/>
      <c r="D6" s="55" t="str">
        <f>IF(C6="","-",年齡轉換!E4)</f>
        <v>-</v>
      </c>
      <c r="E6" s="50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30">
        <f t="shared" si="0"/>
        <v>0</v>
      </c>
      <c r="W6" s="1"/>
      <c r="X6" s="1"/>
    </row>
    <row r="7" spans="1:24" ht="19.5">
      <c r="A7" s="46"/>
      <c r="B7" s="47"/>
      <c r="C7" s="45"/>
      <c r="D7" s="55" t="str">
        <f>IF(C7="","-",年齡轉換!E5)</f>
        <v>-</v>
      </c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30">
        <f t="shared" si="0"/>
        <v>0</v>
      </c>
      <c r="W7" s="1"/>
      <c r="X7" s="1"/>
    </row>
    <row r="8" spans="1:24" ht="19.5">
      <c r="A8" s="46"/>
      <c r="B8" s="47"/>
      <c r="C8" s="45"/>
      <c r="D8" s="55" t="str">
        <f>IF(C8="","-",年齡轉換!E6)</f>
        <v>-</v>
      </c>
      <c r="E8" s="50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30">
        <f t="shared" si="0"/>
        <v>0</v>
      </c>
      <c r="W8" s="1"/>
      <c r="X8" s="1"/>
    </row>
    <row r="9" spans="1:24" ht="19.5">
      <c r="A9" s="46"/>
      <c r="B9" s="47"/>
      <c r="C9" s="45"/>
      <c r="D9" s="55" t="str">
        <f>IF(C9="","-",年齡轉換!E7)</f>
        <v>-</v>
      </c>
      <c r="E9" s="50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30">
        <f t="shared" si="0"/>
        <v>0</v>
      </c>
      <c r="W9" s="1"/>
      <c r="X9" s="1"/>
    </row>
    <row r="10" spans="1:24" ht="19.5">
      <c r="A10" s="46"/>
      <c r="B10" s="47"/>
      <c r="C10" s="45"/>
      <c r="D10" s="55" t="str">
        <f>IF(C10="","-",年齡轉換!E8)</f>
        <v>-</v>
      </c>
      <c r="E10" s="50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30">
        <f t="shared" si="0"/>
        <v>0</v>
      </c>
      <c r="W10" s="1"/>
      <c r="X10" s="1"/>
    </row>
    <row r="11" spans="1:24" ht="19.5">
      <c r="A11" s="46"/>
      <c r="B11" s="47"/>
      <c r="C11" s="45"/>
      <c r="D11" s="55" t="str">
        <f>IF(C11="","-",年齡轉換!E9)</f>
        <v>-</v>
      </c>
      <c r="E11" s="50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30">
        <f t="shared" si="0"/>
        <v>0</v>
      </c>
      <c r="W11" s="1"/>
      <c r="X11" s="1"/>
    </row>
    <row r="12" spans="1:24" ht="19.5">
      <c r="A12" s="46"/>
      <c r="B12" s="47"/>
      <c r="C12" s="45"/>
      <c r="D12" s="55" t="str">
        <f>IF(C12="","-",年齡轉換!E10)</f>
        <v>-</v>
      </c>
      <c r="E12" s="50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30">
        <f t="shared" si="0"/>
        <v>0</v>
      </c>
      <c r="W12" s="1"/>
      <c r="X12" s="1"/>
    </row>
    <row r="13" spans="1:24" ht="19.5">
      <c r="A13" s="46"/>
      <c r="B13" s="47"/>
      <c r="C13" s="45"/>
      <c r="D13" s="55" t="str">
        <f>IF(C13="","-",年齡轉換!E11)</f>
        <v>-</v>
      </c>
      <c r="E13" s="50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30">
        <f t="shared" si="0"/>
        <v>0</v>
      </c>
      <c r="W13" s="1"/>
      <c r="X13" s="1"/>
    </row>
    <row r="14" spans="1:24" ht="19.5">
      <c r="A14" s="46"/>
      <c r="B14" s="47"/>
      <c r="C14" s="45"/>
      <c r="D14" s="55" t="str">
        <f>IF(C14="","-",年齡轉換!E12)</f>
        <v>-</v>
      </c>
      <c r="E14" s="50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30">
        <f t="shared" si="0"/>
        <v>0</v>
      </c>
      <c r="W14" s="1"/>
      <c r="X14" s="1"/>
    </row>
    <row r="15" spans="1:24" ht="19.5">
      <c r="A15" s="46"/>
      <c r="B15" s="47"/>
      <c r="C15" s="45"/>
      <c r="D15" s="55" t="str">
        <f>IF(C15="","-",年齡轉換!E13)</f>
        <v>-</v>
      </c>
      <c r="E15" s="50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30">
        <f t="shared" si="0"/>
        <v>0</v>
      </c>
      <c r="W15" s="1"/>
      <c r="X15" s="1"/>
    </row>
    <row r="16" spans="1:24" ht="19.5">
      <c r="A16" s="46"/>
      <c r="B16" s="47"/>
      <c r="C16" s="45"/>
      <c r="D16" s="55" t="str">
        <f>IF(C16="","-",年齡轉換!E14)</f>
        <v>-</v>
      </c>
      <c r="E16" s="50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30">
        <f t="shared" ref="V16:V35" si="1" xml:space="preserve"> COUNTA(E16:U16)</f>
        <v>0</v>
      </c>
      <c r="W16" s="1"/>
      <c r="X16" s="1"/>
    </row>
    <row r="17" spans="1:24" ht="19.5">
      <c r="A17" s="46"/>
      <c r="B17" s="47"/>
      <c r="C17" s="45"/>
      <c r="D17" s="55" t="str">
        <f>IF(C17="","-",年齡轉換!E15)</f>
        <v>-</v>
      </c>
      <c r="E17" s="50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30">
        <f t="shared" si="1"/>
        <v>0</v>
      </c>
      <c r="W17" s="1"/>
      <c r="X17" s="1"/>
    </row>
    <row r="18" spans="1:24" ht="19.5">
      <c r="A18" s="46"/>
      <c r="B18" s="47"/>
      <c r="C18" s="45"/>
      <c r="D18" s="55" t="str">
        <f>IF(C18="","-",年齡轉換!E16)</f>
        <v>-</v>
      </c>
      <c r="E18" s="50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30">
        <f t="shared" si="1"/>
        <v>0</v>
      </c>
      <c r="W18" s="1"/>
      <c r="X18" s="1"/>
    </row>
    <row r="19" spans="1:24" ht="19.5">
      <c r="A19" s="46"/>
      <c r="B19" s="47"/>
      <c r="C19" s="45"/>
      <c r="D19" s="55" t="str">
        <f>IF(C19="","-",年齡轉換!E17)</f>
        <v>-</v>
      </c>
      <c r="E19" s="50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30">
        <f t="shared" si="1"/>
        <v>0</v>
      </c>
      <c r="W19" s="1"/>
      <c r="X19" s="1"/>
    </row>
    <row r="20" spans="1:24" ht="19.5">
      <c r="A20" s="46"/>
      <c r="B20" s="47"/>
      <c r="C20" s="45"/>
      <c r="D20" s="55" t="str">
        <f>IF(C20="","-",年齡轉換!E18)</f>
        <v>-</v>
      </c>
      <c r="E20" s="50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30">
        <f t="shared" si="1"/>
        <v>0</v>
      </c>
      <c r="W20" s="1"/>
      <c r="X20" s="1"/>
    </row>
    <row r="21" spans="1:24" ht="19.5">
      <c r="A21" s="46"/>
      <c r="B21" s="47"/>
      <c r="C21" s="45"/>
      <c r="D21" s="55" t="str">
        <f>IF(C21="","-",年齡轉換!E19)</f>
        <v>-</v>
      </c>
      <c r="E21" s="50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30">
        <f t="shared" si="1"/>
        <v>0</v>
      </c>
      <c r="W21" s="1"/>
      <c r="X21" s="1"/>
    </row>
    <row r="22" spans="1:24" ht="19.5">
      <c r="A22" s="46"/>
      <c r="B22" s="47"/>
      <c r="C22" s="45"/>
      <c r="D22" s="55" t="str">
        <f>IF(C22="","-",年齡轉換!E20)</f>
        <v>-</v>
      </c>
      <c r="E22" s="50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30">
        <f t="shared" si="1"/>
        <v>0</v>
      </c>
      <c r="W22" s="1"/>
      <c r="X22" s="1"/>
    </row>
    <row r="23" spans="1:24" ht="19.5">
      <c r="A23" s="46"/>
      <c r="B23" s="47"/>
      <c r="C23" s="45"/>
      <c r="D23" s="55" t="str">
        <f>IF(C23="","-",年齡轉換!E21)</f>
        <v>-</v>
      </c>
      <c r="E23" s="50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30">
        <f t="shared" si="1"/>
        <v>0</v>
      </c>
      <c r="W23" s="1"/>
      <c r="X23" s="1"/>
    </row>
    <row r="24" spans="1:24" ht="19.5">
      <c r="A24" s="46"/>
      <c r="B24" s="47"/>
      <c r="C24" s="45"/>
      <c r="D24" s="55" t="str">
        <f>IF(C24="","-",年齡轉換!E22)</f>
        <v>-</v>
      </c>
      <c r="E24" s="50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30">
        <f t="shared" si="1"/>
        <v>0</v>
      </c>
      <c r="W24" s="1"/>
      <c r="X24" s="1"/>
    </row>
    <row r="25" spans="1:24" ht="19.5">
      <c r="A25" s="46"/>
      <c r="B25" s="47"/>
      <c r="C25" s="45"/>
      <c r="D25" s="55" t="str">
        <f>IF(C25="","-",年齡轉換!E23)</f>
        <v>-</v>
      </c>
      <c r="E25" s="50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30">
        <f t="shared" si="1"/>
        <v>0</v>
      </c>
      <c r="W25" s="1"/>
      <c r="X25" s="1"/>
    </row>
    <row r="26" spans="1:24" ht="19.5">
      <c r="A26" s="46"/>
      <c r="B26" s="47"/>
      <c r="C26" s="45"/>
      <c r="D26" s="55" t="str">
        <f>IF(C26="","-",年齡轉換!E24)</f>
        <v>-</v>
      </c>
      <c r="E26" s="50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30">
        <f t="shared" si="1"/>
        <v>0</v>
      </c>
      <c r="W26" s="1"/>
      <c r="X26" s="1"/>
    </row>
    <row r="27" spans="1:24" ht="19.5">
      <c r="A27" s="46"/>
      <c r="B27" s="47"/>
      <c r="C27" s="45"/>
      <c r="D27" s="55" t="str">
        <f>IF(C27="","-",年齡轉換!E25)</f>
        <v>-</v>
      </c>
      <c r="E27" s="50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30">
        <f t="shared" si="1"/>
        <v>0</v>
      </c>
      <c r="W27" s="1"/>
      <c r="X27" s="1"/>
    </row>
    <row r="28" spans="1:24" ht="19.5">
      <c r="A28" s="46"/>
      <c r="B28" s="47"/>
      <c r="C28" s="45"/>
      <c r="D28" s="55" t="str">
        <f>IF(C28="","-",年齡轉換!E26)</f>
        <v>-</v>
      </c>
      <c r="E28" s="50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30">
        <f t="shared" si="1"/>
        <v>0</v>
      </c>
      <c r="W28" s="1"/>
      <c r="X28" s="1"/>
    </row>
    <row r="29" spans="1:24" ht="19.5">
      <c r="A29" s="46"/>
      <c r="B29" s="47"/>
      <c r="C29" s="45"/>
      <c r="D29" s="55" t="str">
        <f>IF(C29="","-",年齡轉換!E27)</f>
        <v>-</v>
      </c>
      <c r="E29" s="50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30">
        <f t="shared" si="1"/>
        <v>0</v>
      </c>
      <c r="W29" s="1"/>
      <c r="X29" s="1"/>
    </row>
    <row r="30" spans="1:24" ht="19.5">
      <c r="A30" s="46"/>
      <c r="B30" s="47"/>
      <c r="C30" s="45"/>
      <c r="D30" s="55" t="str">
        <f>IF(C30="","-",年齡轉換!E28)</f>
        <v>-</v>
      </c>
      <c r="E30" s="50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30">
        <f t="shared" si="1"/>
        <v>0</v>
      </c>
      <c r="W30" s="1"/>
      <c r="X30" s="1"/>
    </row>
    <row r="31" spans="1:24" ht="19.5">
      <c r="A31" s="46"/>
      <c r="B31" s="47"/>
      <c r="C31" s="45"/>
      <c r="D31" s="55" t="str">
        <f>IF(C31="","-",年齡轉換!E29)</f>
        <v>-</v>
      </c>
      <c r="E31" s="50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30">
        <f t="shared" si="1"/>
        <v>0</v>
      </c>
      <c r="W31" s="1"/>
      <c r="X31" s="1"/>
    </row>
    <row r="32" spans="1:24" ht="19.5">
      <c r="A32" s="46"/>
      <c r="B32" s="47"/>
      <c r="C32" s="45"/>
      <c r="D32" s="55" t="str">
        <f>IF(C32="","-",年齡轉換!E30)</f>
        <v>-</v>
      </c>
      <c r="E32" s="50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30">
        <f t="shared" si="1"/>
        <v>0</v>
      </c>
      <c r="W32" s="1"/>
      <c r="X32" s="1"/>
    </row>
    <row r="33" spans="1:24" ht="19.5">
      <c r="A33" s="46"/>
      <c r="B33" s="47"/>
      <c r="C33" s="45"/>
      <c r="D33" s="55" t="str">
        <f>IF(C33="","-",年齡轉換!E31)</f>
        <v>-</v>
      </c>
      <c r="E33" s="50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30">
        <f t="shared" si="1"/>
        <v>0</v>
      </c>
      <c r="W33" s="1"/>
      <c r="X33" s="1"/>
    </row>
    <row r="34" spans="1:24" ht="19.5">
      <c r="A34" s="46"/>
      <c r="B34" s="47"/>
      <c r="C34" s="45"/>
      <c r="D34" s="55" t="str">
        <f>IF(C34="","-",年齡轉換!E32)</f>
        <v>-</v>
      </c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30">
        <f t="shared" si="1"/>
        <v>0</v>
      </c>
      <c r="W34" s="1"/>
      <c r="X34" s="1"/>
    </row>
    <row r="35" spans="1:24" ht="19.5">
      <c r="A35" s="46"/>
      <c r="B35" s="47"/>
      <c r="C35" s="45"/>
      <c r="D35" s="55" t="str">
        <f>IF(C35="","-",年齡轉換!E33)</f>
        <v>-</v>
      </c>
      <c r="E35" s="52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30">
        <f t="shared" si="1"/>
        <v>0</v>
      </c>
      <c r="W35" s="1"/>
      <c r="X35" s="1"/>
    </row>
    <row r="36" spans="1:24" s="14" customFormat="1" ht="30" customHeight="1">
      <c r="A36" s="38" t="s">
        <v>14</v>
      </c>
      <c r="B36" s="13">
        <f>COUNTA(A4:A35)</f>
        <v>0</v>
      </c>
      <c r="C36" s="109" t="s">
        <v>15</v>
      </c>
      <c r="D36" s="106"/>
      <c r="E36" s="34">
        <f t="shared" ref="E36:U36" si="2">COUNTIF(E4:E35,"&gt;=1")</f>
        <v>0</v>
      </c>
      <c r="F36" s="15">
        <f t="shared" si="2"/>
        <v>0</v>
      </c>
      <c r="G36" s="15">
        <f t="shared" si="2"/>
        <v>0</v>
      </c>
      <c r="H36" s="15">
        <f t="shared" si="2"/>
        <v>0</v>
      </c>
      <c r="I36" s="15">
        <f t="shared" si="2"/>
        <v>0</v>
      </c>
      <c r="J36" s="15">
        <f t="shared" si="2"/>
        <v>0</v>
      </c>
      <c r="K36" s="15">
        <f t="shared" si="2"/>
        <v>0</v>
      </c>
      <c r="L36" s="15">
        <f t="shared" si="2"/>
        <v>0</v>
      </c>
      <c r="M36" s="15">
        <f t="shared" si="2"/>
        <v>0</v>
      </c>
      <c r="N36" s="15">
        <f t="shared" si="2"/>
        <v>0</v>
      </c>
      <c r="O36" s="15">
        <f t="shared" si="2"/>
        <v>0</v>
      </c>
      <c r="P36" s="15">
        <f t="shared" si="2"/>
        <v>0</v>
      </c>
      <c r="Q36" s="15">
        <f t="shared" si="2"/>
        <v>0</v>
      </c>
      <c r="R36" s="15">
        <f t="shared" si="2"/>
        <v>0</v>
      </c>
      <c r="S36" s="15">
        <f t="shared" si="2"/>
        <v>0</v>
      </c>
      <c r="T36" s="15">
        <f t="shared" si="2"/>
        <v>0</v>
      </c>
      <c r="U36" s="15">
        <f t="shared" si="2"/>
        <v>0</v>
      </c>
      <c r="V36" s="31">
        <f>SUM(V4:V35)</f>
        <v>0</v>
      </c>
      <c r="W36" s="12"/>
      <c r="X36" s="12"/>
    </row>
    <row r="37" spans="1:24" s="7" customFormat="1" ht="30" customHeight="1">
      <c r="A37" s="22"/>
      <c r="B37" s="12"/>
      <c r="C37" s="105" t="s">
        <v>16</v>
      </c>
      <c r="D37" s="106"/>
      <c r="E37" s="28">
        <f t="shared" ref="E37:U37" si="3">SUMPRODUCT(-($B$4:$B$35="男"), -(E4:E35 &gt;= 1)*(1))</f>
        <v>0</v>
      </c>
      <c r="F37" s="16">
        <f t="shared" si="3"/>
        <v>0</v>
      </c>
      <c r="G37" s="16">
        <f t="shared" si="3"/>
        <v>0</v>
      </c>
      <c r="H37" s="16">
        <f t="shared" si="3"/>
        <v>0</v>
      </c>
      <c r="I37" s="16">
        <f t="shared" si="3"/>
        <v>0</v>
      </c>
      <c r="J37" s="16">
        <f t="shared" si="3"/>
        <v>0</v>
      </c>
      <c r="K37" s="16">
        <f t="shared" si="3"/>
        <v>0</v>
      </c>
      <c r="L37" s="16">
        <f t="shared" si="3"/>
        <v>0</v>
      </c>
      <c r="M37" s="16">
        <f t="shared" si="3"/>
        <v>0</v>
      </c>
      <c r="N37" s="16">
        <f t="shared" si="3"/>
        <v>0</v>
      </c>
      <c r="O37" s="16">
        <f t="shared" si="3"/>
        <v>0</v>
      </c>
      <c r="P37" s="16">
        <f t="shared" si="3"/>
        <v>0</v>
      </c>
      <c r="Q37" s="16">
        <f t="shared" si="3"/>
        <v>0</v>
      </c>
      <c r="R37" s="16">
        <f t="shared" si="3"/>
        <v>0</v>
      </c>
      <c r="S37" s="16">
        <f t="shared" si="3"/>
        <v>0</v>
      </c>
      <c r="T37" s="16">
        <f t="shared" si="3"/>
        <v>0</v>
      </c>
      <c r="U37" s="16">
        <f t="shared" si="3"/>
        <v>0</v>
      </c>
      <c r="V37" s="31">
        <f>SUMIF($B$4:$B$35,"男",V4:V35)</f>
        <v>0</v>
      </c>
      <c r="W37" s="12"/>
      <c r="X37" s="12"/>
    </row>
    <row r="38" spans="1:24" s="7" customFormat="1" ht="30" customHeight="1" thickBot="1">
      <c r="A38" s="23"/>
      <c r="B38" s="24"/>
      <c r="C38" s="107" t="s">
        <v>17</v>
      </c>
      <c r="D38" s="108"/>
      <c r="E38" s="29">
        <f t="shared" ref="E38:U38" si="4">SUMPRODUCT(-($B$4:$B$35="女"), -(E4:E35&gt;=1)*(1))</f>
        <v>0</v>
      </c>
      <c r="F38" s="25">
        <f t="shared" si="4"/>
        <v>0</v>
      </c>
      <c r="G38" s="25">
        <f t="shared" si="4"/>
        <v>0</v>
      </c>
      <c r="H38" s="25">
        <f t="shared" si="4"/>
        <v>0</v>
      </c>
      <c r="I38" s="25">
        <f t="shared" si="4"/>
        <v>0</v>
      </c>
      <c r="J38" s="25">
        <f t="shared" si="4"/>
        <v>0</v>
      </c>
      <c r="K38" s="25">
        <f t="shared" si="4"/>
        <v>0</v>
      </c>
      <c r="L38" s="25">
        <f t="shared" si="4"/>
        <v>0</v>
      </c>
      <c r="M38" s="25">
        <f t="shared" si="4"/>
        <v>0</v>
      </c>
      <c r="N38" s="25">
        <f t="shared" si="4"/>
        <v>0</v>
      </c>
      <c r="O38" s="25">
        <f t="shared" si="4"/>
        <v>0</v>
      </c>
      <c r="P38" s="25">
        <f t="shared" si="4"/>
        <v>0</v>
      </c>
      <c r="Q38" s="25">
        <f t="shared" si="4"/>
        <v>0</v>
      </c>
      <c r="R38" s="25">
        <f t="shared" si="4"/>
        <v>0</v>
      </c>
      <c r="S38" s="25">
        <f t="shared" si="4"/>
        <v>0</v>
      </c>
      <c r="T38" s="25">
        <f t="shared" si="4"/>
        <v>0</v>
      </c>
      <c r="U38" s="25">
        <f t="shared" si="4"/>
        <v>0</v>
      </c>
      <c r="V38" s="32">
        <f>SUMIF($B$4:$B$35,"女",V4:V35)</f>
        <v>0</v>
      </c>
    </row>
    <row r="39" spans="1:24" ht="17.5" thickTop="1">
      <c r="A39" s="4"/>
      <c r="B39" s="2"/>
      <c r="C39" s="5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7" spans="1:24">
      <c r="A47" s="4"/>
      <c r="B47" s="2"/>
      <c r="C47" s="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4">
      <c r="A48" s="4"/>
      <c r="B48" s="2"/>
      <c r="C48" s="5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>
      <c r="A49" s="4"/>
      <c r="B49" s="2"/>
      <c r="C49" s="5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>
      <c r="A50" s="4"/>
      <c r="B50" s="2"/>
      <c r="C50" s="5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>
      <c r="A51" s="4"/>
      <c r="B51" s="2"/>
      <c r="C51" s="5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>
      <c r="A52" s="4"/>
      <c r="B52" s="2"/>
      <c r="C52" s="5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>
      <c r="A53" s="4"/>
      <c r="B53" s="2"/>
      <c r="C53" s="5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>
      <c r="A54" s="4"/>
      <c r="B54" s="2"/>
      <c r="C54" s="5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>
      <c r="A55" s="4"/>
      <c r="B55" s="2"/>
      <c r="C55" s="5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>
      <c r="A56" s="4"/>
      <c r="B56" s="2"/>
      <c r="C56" s="5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>
      <c r="A57" s="4"/>
      <c r="B57" s="2"/>
      <c r="C57" s="5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>
      <c r="A58" s="4"/>
      <c r="B58" s="2"/>
      <c r="C58" s="5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>
      <c r="A59" s="4"/>
      <c r="B59" s="2"/>
      <c r="C59" s="5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>
      <c r="A60" s="4"/>
      <c r="B60" s="2"/>
      <c r="C60" s="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>
      <c r="A61" s="4"/>
      <c r="B61" s="2"/>
      <c r="C61" s="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>
      <c r="A62" s="4"/>
      <c r="B62" s="2"/>
      <c r="C62" s="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>
      <c r="A63" s="4"/>
      <c r="B63" s="2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>
      <c r="A64" s="4"/>
      <c r="B64" s="2"/>
      <c r="C64" s="5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>
      <c r="A65" s="4"/>
      <c r="B65" s="2"/>
      <c r="C65" s="5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>
      <c r="A66" s="4"/>
      <c r="B66" s="2"/>
      <c r="C66" s="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>
      <c r="A67" s="4"/>
      <c r="B67" s="2"/>
      <c r="C67" s="5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>
      <c r="A68" s="4"/>
      <c r="B68" s="2"/>
      <c r="C68" s="5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>
      <c r="A69" s="4"/>
      <c r="B69" s="2"/>
      <c r="C69" s="5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>
      <c r="A70" s="4"/>
      <c r="B70" s="2"/>
      <c r="C70" s="5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>
      <c r="A71" s="4"/>
      <c r="B71" s="2"/>
      <c r="C71" s="5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>
      <c r="A72" s="4"/>
      <c r="B72" s="2"/>
      <c r="C72" s="5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>
      <c r="A73" s="4"/>
      <c r="B73" s="2"/>
      <c r="C73" s="5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>
      <c r="A74" s="4"/>
      <c r="B74" s="2"/>
      <c r="C74" s="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>
      <c r="A75" s="4"/>
      <c r="B75" s="2"/>
      <c r="C75" s="5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>
      <c r="A76" s="4"/>
      <c r="B76" s="2"/>
      <c r="C76" s="5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>
      <c r="A77" s="4"/>
      <c r="B77" s="2"/>
      <c r="C77" s="5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>
      <c r="A78" s="4"/>
      <c r="B78" s="2"/>
      <c r="C78" s="5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>
      <c r="A79" s="4"/>
      <c r="B79" s="2"/>
      <c r="C79" s="5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>
      <c r="A80" s="4"/>
      <c r="B80" s="2"/>
      <c r="C80" s="5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>
      <c r="A81" s="4"/>
      <c r="B81" s="2"/>
      <c r="C81" s="5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>
      <c r="A82" s="4"/>
      <c r="B82" s="2"/>
      <c r="C82" s="5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>
      <c r="A83" s="4"/>
      <c r="B83" s="2"/>
      <c r="C83" s="5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>
      <c r="A84" s="4"/>
      <c r="B84" s="2"/>
      <c r="C84" s="5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>
      <c r="A85" s="4"/>
      <c r="B85" s="2"/>
      <c r="C85" s="5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>
      <c r="A86" s="4"/>
      <c r="B86" s="2"/>
      <c r="C86" s="5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>
      <c r="A87" s="4"/>
      <c r="B87" s="2"/>
      <c r="C87" s="5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</sheetData>
  <sheetProtection insertRows="0" insertHyperlinks="0" deleteRows="0" selectLockedCells="1" sort="0" autoFilter="0" pivotTables="0"/>
  <protectedRanges>
    <protectedRange sqref="A36:V36" name="範圍2"/>
  </protectedRanges>
  <mergeCells count="6">
    <mergeCell ref="V2:V3"/>
    <mergeCell ref="C37:D37"/>
    <mergeCell ref="C38:D38"/>
    <mergeCell ref="C36:D36"/>
    <mergeCell ref="A1:D2"/>
    <mergeCell ref="E1:V1"/>
  </mergeCells>
  <phoneticPr fontId="4" type="noConversion"/>
  <conditionalFormatting sqref="V4:V35">
    <cfRule type="cellIs" dxfId="12" priority="1" operator="greaterThan">
      <formula>3</formula>
    </cfRule>
    <cfRule type="cellIs" dxfId="11" priority="2" stopIfTrue="1" operator="greaterThan">
      <formula>2</formula>
    </cfRule>
    <cfRule type="cellIs" dxfId="10" priority="3" stopIfTrue="1" operator="greaterThan">
      <formula>3</formula>
    </cfRule>
  </conditionalFormatting>
  <printOptions horizontalCentered="1"/>
  <pageMargins left="0.74803149606299213" right="0.74803149606299213" top="0.91" bottom="0.43" header="0.51181102362204722" footer="0.16"/>
  <pageSetup paperSize="9" fitToHeight="3" orientation="landscape" horizontalDpi="300" verticalDpi="300" r:id="rId1"/>
  <headerFooter alignWithMargins="0">
    <oddHeader>&amp;C&amp;"標楷體,粗體"&amp;18&amp;A</oddHeader>
    <oddFooter>&amp;C第&amp;P頁，共&amp;N頁&amp;R&amp;D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topLeftCell="C1" workbookViewId="0">
      <selection activeCell="G1" sqref="G1"/>
    </sheetView>
  </sheetViews>
  <sheetFormatPr defaultRowHeight="17"/>
  <cols>
    <col min="1" max="1" width="12.36328125" customWidth="1"/>
    <col min="2" max="2" width="12.1796875" customWidth="1"/>
    <col min="3" max="3" width="14" customWidth="1"/>
    <col min="4" max="4" width="14.453125" style="7" customWidth="1"/>
    <col min="5" max="7" width="16" customWidth="1"/>
    <col min="8" max="8" width="17.81640625" customWidth="1"/>
  </cols>
  <sheetData>
    <row r="1" spans="1:8" ht="34">
      <c r="A1" s="70" t="s">
        <v>112</v>
      </c>
      <c r="B1" s="70" t="s">
        <v>113</v>
      </c>
      <c r="C1" s="71" t="s">
        <v>114</v>
      </c>
      <c r="D1" s="86" t="s">
        <v>116</v>
      </c>
      <c r="E1" s="84" t="s">
        <v>115</v>
      </c>
      <c r="F1" s="87" t="s">
        <v>130</v>
      </c>
      <c r="G1" s="84" t="s">
        <v>127</v>
      </c>
      <c r="H1" s="84" t="s">
        <v>128</v>
      </c>
    </row>
    <row r="2" spans="1:8">
      <c r="A2" s="72">
        <f>'11505中壢選拔報名表'!A4</f>
        <v>0</v>
      </c>
      <c r="B2" s="72">
        <f>'11505中壢選拔報名表'!B4</f>
        <v>0</v>
      </c>
      <c r="C2" s="72">
        <f>'11505中壢選拔報名表'!C4</f>
        <v>0</v>
      </c>
      <c r="D2" s="73" t="str">
        <f>'11505中壢選拔報名表'!D4</f>
        <v>-</v>
      </c>
      <c r="E2" s="85"/>
      <c r="F2" s="72"/>
      <c r="G2" s="85"/>
      <c r="H2" s="85"/>
    </row>
    <row r="3" spans="1:8">
      <c r="A3" s="72">
        <f>'11505中壢選拔報名表'!A5</f>
        <v>0</v>
      </c>
      <c r="B3" s="72">
        <f>'11505中壢選拔報名表'!B5</f>
        <v>0</v>
      </c>
      <c r="C3" s="72">
        <f>'11505中壢選拔報名表'!C5</f>
        <v>0</v>
      </c>
      <c r="D3" s="73" t="str">
        <f>'11505中壢選拔報名表'!D5</f>
        <v>-</v>
      </c>
      <c r="E3" s="85"/>
      <c r="F3" s="72"/>
      <c r="G3" s="85"/>
      <c r="H3" s="85"/>
    </row>
    <row r="4" spans="1:8">
      <c r="A4" s="72">
        <f>'11505中壢選拔報名表'!A6</f>
        <v>0</v>
      </c>
      <c r="B4" s="72">
        <f>'11505中壢選拔報名表'!B6</f>
        <v>0</v>
      </c>
      <c r="C4" s="72">
        <f>'11505中壢選拔報名表'!C6</f>
        <v>0</v>
      </c>
      <c r="D4" s="73" t="str">
        <f>'11505中壢選拔報名表'!D6</f>
        <v>-</v>
      </c>
      <c r="E4" s="85"/>
      <c r="F4" s="72"/>
      <c r="G4" s="85"/>
      <c r="H4" s="85"/>
    </row>
    <row r="5" spans="1:8">
      <c r="A5" s="72">
        <f>'11505中壢選拔報名表'!A7</f>
        <v>0</v>
      </c>
      <c r="B5" s="72">
        <f>'11505中壢選拔報名表'!B7</f>
        <v>0</v>
      </c>
      <c r="C5" s="72">
        <f>'11505中壢選拔報名表'!C7</f>
        <v>0</v>
      </c>
      <c r="D5" s="73" t="str">
        <f>'11505中壢選拔報名表'!D7</f>
        <v>-</v>
      </c>
      <c r="E5" s="85"/>
      <c r="F5" s="72"/>
      <c r="G5" s="85"/>
      <c r="H5" s="85"/>
    </row>
    <row r="6" spans="1:8">
      <c r="A6" s="72">
        <f>'11505中壢選拔報名表'!A8</f>
        <v>0</v>
      </c>
      <c r="B6" s="72">
        <f>'11505中壢選拔報名表'!B8</f>
        <v>0</v>
      </c>
      <c r="C6" s="72">
        <f>'11505中壢選拔報名表'!C8</f>
        <v>0</v>
      </c>
      <c r="D6" s="73" t="str">
        <f>'11505中壢選拔報名表'!D8</f>
        <v>-</v>
      </c>
      <c r="E6" s="85"/>
      <c r="F6" s="72"/>
      <c r="G6" s="85"/>
      <c r="H6" s="85"/>
    </row>
    <row r="7" spans="1:8">
      <c r="A7" s="72">
        <f>'11505中壢選拔報名表'!A9</f>
        <v>0</v>
      </c>
      <c r="B7" s="72">
        <f>'11505中壢選拔報名表'!B9</f>
        <v>0</v>
      </c>
      <c r="C7" s="72">
        <f>'11505中壢選拔報名表'!C9</f>
        <v>0</v>
      </c>
      <c r="D7" s="73" t="str">
        <f>'11505中壢選拔報名表'!D9</f>
        <v>-</v>
      </c>
      <c r="E7" s="85"/>
      <c r="F7" s="72"/>
      <c r="G7" s="85"/>
      <c r="H7" s="85"/>
    </row>
    <row r="8" spans="1:8">
      <c r="A8" s="72">
        <f>'11505中壢選拔報名表'!A10</f>
        <v>0</v>
      </c>
      <c r="B8" s="72">
        <f>'11505中壢選拔報名表'!B10</f>
        <v>0</v>
      </c>
      <c r="C8" s="72">
        <f>'11505中壢選拔報名表'!C10</f>
        <v>0</v>
      </c>
      <c r="D8" s="73" t="str">
        <f>'11505中壢選拔報名表'!D10</f>
        <v>-</v>
      </c>
      <c r="E8" s="85"/>
      <c r="F8" s="72"/>
      <c r="G8" s="85"/>
      <c r="H8" s="85"/>
    </row>
    <row r="9" spans="1:8">
      <c r="A9" s="72">
        <f>'11505中壢選拔報名表'!A11</f>
        <v>0</v>
      </c>
      <c r="B9" s="72">
        <f>'11505中壢選拔報名表'!B11</f>
        <v>0</v>
      </c>
      <c r="C9" s="72">
        <f>'11505中壢選拔報名表'!C11</f>
        <v>0</v>
      </c>
      <c r="D9" s="73" t="str">
        <f>'11505中壢選拔報名表'!D11</f>
        <v>-</v>
      </c>
      <c r="E9" s="85"/>
      <c r="F9" s="72"/>
      <c r="G9" s="85"/>
      <c r="H9" s="85"/>
    </row>
    <row r="10" spans="1:8">
      <c r="A10" s="72">
        <f>'11505中壢選拔報名表'!A12</f>
        <v>0</v>
      </c>
      <c r="B10" s="72">
        <f>'11505中壢選拔報名表'!B12</f>
        <v>0</v>
      </c>
      <c r="C10" s="72">
        <f>'11505中壢選拔報名表'!C12</f>
        <v>0</v>
      </c>
      <c r="D10" s="73" t="str">
        <f>'11505中壢選拔報名表'!D12</f>
        <v>-</v>
      </c>
      <c r="E10" s="85"/>
      <c r="F10" s="72"/>
      <c r="G10" s="85"/>
      <c r="H10" s="85"/>
    </row>
    <row r="11" spans="1:8">
      <c r="A11" s="72">
        <f>'11505中壢選拔報名表'!A13</f>
        <v>0</v>
      </c>
      <c r="B11" s="72">
        <f>'11505中壢選拔報名表'!B13</f>
        <v>0</v>
      </c>
      <c r="C11" s="72">
        <f>'11505中壢選拔報名表'!C13</f>
        <v>0</v>
      </c>
      <c r="D11" s="73" t="str">
        <f>'11505中壢選拔報名表'!D13</f>
        <v>-</v>
      </c>
      <c r="E11" s="85"/>
      <c r="F11" s="72"/>
      <c r="G11" s="85"/>
      <c r="H11" s="85"/>
    </row>
    <row r="12" spans="1:8">
      <c r="A12" s="72">
        <f>'11505中壢選拔報名表'!A14</f>
        <v>0</v>
      </c>
      <c r="B12" s="72">
        <f>'11505中壢選拔報名表'!B14</f>
        <v>0</v>
      </c>
      <c r="C12" s="72">
        <f>'11505中壢選拔報名表'!C14</f>
        <v>0</v>
      </c>
      <c r="D12" s="73" t="str">
        <f>'11505中壢選拔報名表'!D14</f>
        <v>-</v>
      </c>
      <c r="E12" s="85"/>
      <c r="F12" s="72"/>
      <c r="G12" s="85"/>
      <c r="H12" s="85"/>
    </row>
    <row r="13" spans="1:8">
      <c r="A13" s="72">
        <f>'11505中壢選拔報名表'!A15</f>
        <v>0</v>
      </c>
      <c r="B13" s="72">
        <f>'11505中壢選拔報名表'!B15</f>
        <v>0</v>
      </c>
      <c r="C13" s="72">
        <f>'11505中壢選拔報名表'!C15</f>
        <v>0</v>
      </c>
      <c r="D13" s="73" t="str">
        <f>'11505中壢選拔報名表'!D15</f>
        <v>-</v>
      </c>
      <c r="E13" s="85"/>
      <c r="F13" s="72"/>
      <c r="G13" s="85"/>
      <c r="H13" s="85"/>
    </row>
    <row r="14" spans="1:8">
      <c r="A14" s="72">
        <f>'11505中壢選拔報名表'!A16</f>
        <v>0</v>
      </c>
      <c r="B14" s="72">
        <f>'11505中壢選拔報名表'!B16</f>
        <v>0</v>
      </c>
      <c r="C14" s="72">
        <f>'11505中壢選拔報名表'!C16</f>
        <v>0</v>
      </c>
      <c r="D14" s="73" t="str">
        <f>'11505中壢選拔報名表'!D16</f>
        <v>-</v>
      </c>
      <c r="E14" s="85"/>
      <c r="F14" s="72"/>
      <c r="G14" s="85"/>
      <c r="H14" s="85"/>
    </row>
    <row r="15" spans="1:8">
      <c r="A15" s="72">
        <f>'11505中壢選拔報名表'!A17</f>
        <v>0</v>
      </c>
      <c r="B15" s="72">
        <f>'11505中壢選拔報名表'!B17</f>
        <v>0</v>
      </c>
      <c r="C15" s="72">
        <f>'11505中壢選拔報名表'!C17</f>
        <v>0</v>
      </c>
      <c r="D15" s="73" t="str">
        <f>'11505中壢選拔報名表'!D17</f>
        <v>-</v>
      </c>
      <c r="E15" s="85"/>
      <c r="F15" s="72"/>
      <c r="G15" s="85"/>
      <c r="H15" s="85"/>
    </row>
    <row r="16" spans="1:8">
      <c r="A16" s="72">
        <f>'11505中壢選拔報名表'!A18</f>
        <v>0</v>
      </c>
      <c r="B16" s="72">
        <f>'11505中壢選拔報名表'!B18</f>
        <v>0</v>
      </c>
      <c r="C16" s="72">
        <f>'11505中壢選拔報名表'!C18</f>
        <v>0</v>
      </c>
      <c r="D16" s="73" t="str">
        <f>'11505中壢選拔報名表'!D18</f>
        <v>-</v>
      </c>
      <c r="E16" s="85"/>
      <c r="F16" s="72"/>
      <c r="G16" s="85"/>
      <c r="H16" s="85"/>
    </row>
    <row r="17" spans="1:8">
      <c r="A17" s="72">
        <f>'11505中壢選拔報名表'!A19</f>
        <v>0</v>
      </c>
      <c r="B17" s="72">
        <f>'11505中壢選拔報名表'!B19</f>
        <v>0</v>
      </c>
      <c r="C17" s="72">
        <f>'11505中壢選拔報名表'!C19</f>
        <v>0</v>
      </c>
      <c r="D17" s="73" t="str">
        <f>'11505中壢選拔報名表'!D19</f>
        <v>-</v>
      </c>
      <c r="E17" s="85"/>
      <c r="F17" s="72"/>
      <c r="G17" s="85"/>
      <c r="H17" s="85"/>
    </row>
    <row r="18" spans="1:8">
      <c r="A18" s="72">
        <f>'11505中壢選拔報名表'!A20</f>
        <v>0</v>
      </c>
      <c r="B18" s="72">
        <f>'11505中壢選拔報名表'!B20</f>
        <v>0</v>
      </c>
      <c r="C18" s="72">
        <f>'11505中壢選拔報名表'!C20</f>
        <v>0</v>
      </c>
      <c r="D18" s="73" t="str">
        <f>'11505中壢選拔報名表'!D20</f>
        <v>-</v>
      </c>
      <c r="E18" s="85"/>
      <c r="F18" s="72"/>
      <c r="G18" s="85"/>
      <c r="H18" s="85"/>
    </row>
    <row r="19" spans="1:8">
      <c r="A19" s="72">
        <f>'11505中壢選拔報名表'!A21</f>
        <v>0</v>
      </c>
      <c r="B19" s="72">
        <f>'11505中壢選拔報名表'!B21</f>
        <v>0</v>
      </c>
      <c r="C19" s="72">
        <f>'11505中壢選拔報名表'!C21</f>
        <v>0</v>
      </c>
      <c r="D19" s="73" t="str">
        <f>'11505中壢選拔報名表'!D21</f>
        <v>-</v>
      </c>
      <c r="E19" s="85"/>
      <c r="F19" s="72"/>
      <c r="G19" s="85"/>
      <c r="H19" s="85"/>
    </row>
    <row r="20" spans="1:8">
      <c r="A20" s="72">
        <f>'11505中壢選拔報名表'!A22</f>
        <v>0</v>
      </c>
      <c r="B20" s="72">
        <f>'11505中壢選拔報名表'!B22</f>
        <v>0</v>
      </c>
      <c r="C20" s="72">
        <f>'11505中壢選拔報名表'!C22</f>
        <v>0</v>
      </c>
      <c r="D20" s="73" t="str">
        <f>'11505中壢選拔報名表'!D22</f>
        <v>-</v>
      </c>
      <c r="E20" s="85"/>
      <c r="F20" s="72"/>
      <c r="G20" s="85"/>
      <c r="H20" s="85"/>
    </row>
    <row r="21" spans="1:8">
      <c r="A21" s="72">
        <f>'11505中壢選拔報名表'!A23</f>
        <v>0</v>
      </c>
      <c r="B21" s="72">
        <f>'11505中壢選拔報名表'!B23</f>
        <v>0</v>
      </c>
      <c r="C21" s="72">
        <f>'11505中壢選拔報名表'!C23</f>
        <v>0</v>
      </c>
      <c r="D21" s="73" t="str">
        <f>'11505中壢選拔報名表'!D23</f>
        <v>-</v>
      </c>
      <c r="E21" s="85"/>
      <c r="F21" s="72"/>
      <c r="G21" s="85"/>
      <c r="H21" s="85"/>
    </row>
    <row r="22" spans="1:8">
      <c r="A22" s="72">
        <f>'11505中壢選拔報名表'!A24</f>
        <v>0</v>
      </c>
      <c r="B22" s="72">
        <f>'11505中壢選拔報名表'!B24</f>
        <v>0</v>
      </c>
      <c r="C22" s="72">
        <f>'11505中壢選拔報名表'!C24</f>
        <v>0</v>
      </c>
      <c r="D22" s="73" t="str">
        <f>'11505中壢選拔報名表'!D24</f>
        <v>-</v>
      </c>
      <c r="E22" s="85"/>
      <c r="F22" s="72"/>
      <c r="G22" s="85"/>
      <c r="H22" s="85"/>
    </row>
    <row r="23" spans="1:8">
      <c r="A23" s="72">
        <f>'11505中壢選拔報名表'!A25</f>
        <v>0</v>
      </c>
      <c r="B23" s="72">
        <f>'11505中壢選拔報名表'!B25</f>
        <v>0</v>
      </c>
      <c r="C23" s="72">
        <f>'11505中壢選拔報名表'!C25</f>
        <v>0</v>
      </c>
      <c r="D23" s="73" t="str">
        <f>'11505中壢選拔報名表'!D25</f>
        <v>-</v>
      </c>
      <c r="E23" s="85"/>
      <c r="F23" s="72"/>
      <c r="G23" s="85"/>
      <c r="H23" s="85"/>
    </row>
    <row r="24" spans="1:8">
      <c r="A24" s="72">
        <f>'11505中壢選拔報名表'!A26</f>
        <v>0</v>
      </c>
      <c r="B24" s="72">
        <f>'11505中壢選拔報名表'!B26</f>
        <v>0</v>
      </c>
      <c r="C24" s="72">
        <f>'11505中壢選拔報名表'!C26</f>
        <v>0</v>
      </c>
      <c r="D24" s="73" t="str">
        <f>'11505中壢選拔報名表'!D26</f>
        <v>-</v>
      </c>
      <c r="E24" s="85"/>
      <c r="F24" s="72"/>
      <c r="G24" s="85"/>
      <c r="H24" s="85"/>
    </row>
    <row r="25" spans="1:8">
      <c r="A25" s="72">
        <f>'11505中壢選拔報名表'!A27</f>
        <v>0</v>
      </c>
      <c r="B25" s="72">
        <f>'11505中壢選拔報名表'!B27</f>
        <v>0</v>
      </c>
      <c r="C25" s="72">
        <f>'11505中壢選拔報名表'!C27</f>
        <v>0</v>
      </c>
      <c r="D25" s="73" t="str">
        <f>'11505中壢選拔報名表'!D27</f>
        <v>-</v>
      </c>
      <c r="E25" s="85"/>
      <c r="F25" s="72"/>
      <c r="G25" s="85"/>
      <c r="H25" s="85"/>
    </row>
    <row r="26" spans="1:8">
      <c r="A26" s="72">
        <f>'11505中壢選拔報名表'!A28</f>
        <v>0</v>
      </c>
      <c r="B26" s="72">
        <f>'11505中壢選拔報名表'!B28</f>
        <v>0</v>
      </c>
      <c r="C26" s="72">
        <f>'11505中壢選拔報名表'!C28</f>
        <v>0</v>
      </c>
      <c r="D26" s="73" t="str">
        <f>'11505中壢選拔報名表'!D28</f>
        <v>-</v>
      </c>
      <c r="E26" s="85"/>
      <c r="F26" s="72"/>
      <c r="G26" s="85"/>
      <c r="H26" s="85"/>
    </row>
    <row r="27" spans="1:8">
      <c r="A27" s="72">
        <f>'11505中壢選拔報名表'!A29</f>
        <v>0</v>
      </c>
      <c r="B27" s="72">
        <f>'11505中壢選拔報名表'!B29</f>
        <v>0</v>
      </c>
      <c r="C27" s="72">
        <f>'11505中壢選拔報名表'!C29</f>
        <v>0</v>
      </c>
      <c r="D27" s="73" t="str">
        <f>'11505中壢選拔報名表'!D29</f>
        <v>-</v>
      </c>
      <c r="E27" s="85"/>
      <c r="F27" s="72"/>
      <c r="G27" s="85"/>
      <c r="H27" s="85"/>
    </row>
    <row r="28" spans="1:8">
      <c r="A28" s="72">
        <f>'11505中壢選拔報名表'!A30</f>
        <v>0</v>
      </c>
      <c r="B28" s="72">
        <f>'11505中壢選拔報名表'!B30</f>
        <v>0</v>
      </c>
      <c r="C28" s="72">
        <f>'11505中壢選拔報名表'!C30</f>
        <v>0</v>
      </c>
      <c r="D28" s="73" t="str">
        <f>'11505中壢選拔報名表'!D30</f>
        <v>-</v>
      </c>
      <c r="E28" s="85"/>
      <c r="F28" s="72"/>
      <c r="G28" s="85"/>
      <c r="H28" s="85"/>
    </row>
    <row r="29" spans="1:8">
      <c r="A29" s="72">
        <f>'11505中壢選拔報名表'!A31</f>
        <v>0</v>
      </c>
      <c r="B29" s="72">
        <f>'11505中壢選拔報名表'!B31</f>
        <v>0</v>
      </c>
      <c r="C29" s="72">
        <f>'11505中壢選拔報名表'!C31</f>
        <v>0</v>
      </c>
      <c r="D29" s="73" t="str">
        <f>'11505中壢選拔報名表'!D31</f>
        <v>-</v>
      </c>
      <c r="E29" s="85"/>
      <c r="F29" s="72"/>
      <c r="G29" s="85"/>
      <c r="H29" s="85"/>
    </row>
    <row r="30" spans="1:8">
      <c r="A30" s="72">
        <f>'11505中壢選拔報名表'!A32</f>
        <v>0</v>
      </c>
      <c r="B30" s="72">
        <f>'11505中壢選拔報名表'!B32</f>
        <v>0</v>
      </c>
      <c r="C30" s="72">
        <f>'11505中壢選拔報名表'!C32</f>
        <v>0</v>
      </c>
      <c r="D30" s="73" t="str">
        <f>'11505中壢選拔報名表'!D32</f>
        <v>-</v>
      </c>
      <c r="E30" s="85"/>
      <c r="F30" s="72"/>
      <c r="G30" s="85"/>
      <c r="H30" s="85"/>
    </row>
    <row r="31" spans="1:8">
      <c r="A31" s="72">
        <f>'11505中壢選拔報名表'!A33</f>
        <v>0</v>
      </c>
      <c r="B31" s="72">
        <f>'11505中壢選拔報名表'!B33</f>
        <v>0</v>
      </c>
      <c r="C31" s="72">
        <f>'11505中壢選拔報名表'!C33</f>
        <v>0</v>
      </c>
      <c r="D31" s="73" t="str">
        <f>'11505中壢選拔報名表'!D33</f>
        <v>-</v>
      </c>
      <c r="E31" s="85"/>
      <c r="F31" s="72"/>
      <c r="G31" s="85"/>
      <c r="H31" s="85"/>
    </row>
    <row r="32" spans="1:8">
      <c r="A32" s="72">
        <f>'11505中壢選拔報名表'!A34</f>
        <v>0</v>
      </c>
      <c r="B32" s="72">
        <f>'11505中壢選拔報名表'!B34</f>
        <v>0</v>
      </c>
      <c r="C32" s="72">
        <f>'11505中壢選拔報名表'!C34</f>
        <v>0</v>
      </c>
      <c r="D32" s="73" t="str">
        <f>'11505中壢選拔報名表'!D34</f>
        <v>-</v>
      </c>
      <c r="E32" s="85"/>
      <c r="F32" s="72"/>
      <c r="G32" s="85"/>
      <c r="H32" s="85"/>
    </row>
    <row r="33" spans="1:8">
      <c r="A33" s="72">
        <f>'11505中壢選拔報名表'!A35</f>
        <v>0</v>
      </c>
      <c r="B33" s="72">
        <f>'11505中壢選拔報名表'!B35</f>
        <v>0</v>
      </c>
      <c r="C33" s="72">
        <f>'11505中壢選拔報名表'!C35</f>
        <v>0</v>
      </c>
      <c r="D33" s="73" t="str">
        <f>'11505中壢選拔報名表'!D35</f>
        <v>-</v>
      </c>
      <c r="E33" s="85"/>
      <c r="F33" s="72"/>
      <c r="G33" s="85"/>
      <c r="H33" s="85"/>
    </row>
  </sheetData>
  <phoneticPr fontId="4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87"/>
  <sheetViews>
    <sheetView topLeftCell="L1" zoomScale="85" zoomScaleNormal="85" workbookViewId="0">
      <selection activeCell="C4" sqref="C4:C15"/>
    </sheetView>
  </sheetViews>
  <sheetFormatPr defaultColWidth="8.90625" defaultRowHeight="17"/>
  <cols>
    <col min="1" max="1" width="15.08984375" style="1" customWidth="1"/>
    <col min="2" max="2" width="5.453125" style="1" customWidth="1"/>
    <col min="3" max="3" width="10.81640625" style="6" customWidth="1"/>
    <col min="4" max="4" width="12.453125" style="1" customWidth="1"/>
    <col min="5" max="13" width="5.81640625" style="1" customWidth="1"/>
    <col min="14" max="14" width="6.90625" style="1" customWidth="1"/>
    <col min="15" max="15" width="6.453125" style="1" customWidth="1"/>
    <col min="16" max="16" width="6.6328125" style="1" customWidth="1"/>
    <col min="17" max="17" width="5.81640625" style="1" customWidth="1"/>
    <col min="18" max="18" width="6.90625" style="1" customWidth="1"/>
    <col min="19" max="19" width="6.6328125" style="1" customWidth="1"/>
    <col min="20" max="20" width="5.81640625" style="1" customWidth="1"/>
    <col min="21" max="21" width="6.36328125" style="1" customWidth="1"/>
    <col min="22" max="22" width="9.1796875" customWidth="1"/>
    <col min="23" max="23" width="11.08984375" customWidth="1"/>
  </cols>
  <sheetData>
    <row r="1" spans="1:24" ht="25.5" customHeight="1" thickTop="1">
      <c r="A1" s="110" t="s">
        <v>83</v>
      </c>
      <c r="B1" s="111"/>
      <c r="C1" s="111"/>
      <c r="D1" s="112"/>
      <c r="E1" s="116" t="s">
        <v>58</v>
      </c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8"/>
      <c r="W1" s="1"/>
      <c r="X1" s="1"/>
    </row>
    <row r="2" spans="1:24" ht="54" customHeight="1">
      <c r="A2" s="113"/>
      <c r="B2" s="114"/>
      <c r="C2" s="114"/>
      <c r="D2" s="115"/>
      <c r="E2" s="35" t="s">
        <v>24</v>
      </c>
      <c r="F2" s="10" t="s">
        <v>27</v>
      </c>
      <c r="G2" s="10" t="s">
        <v>26</v>
      </c>
      <c r="H2" s="10" t="s">
        <v>28</v>
      </c>
      <c r="I2" s="10" t="s">
        <v>30</v>
      </c>
      <c r="J2" s="10" t="s">
        <v>0</v>
      </c>
      <c r="K2" s="10" t="s">
        <v>31</v>
      </c>
      <c r="L2" s="10" t="s">
        <v>29</v>
      </c>
      <c r="M2" s="10" t="s">
        <v>25</v>
      </c>
      <c r="N2" s="57" t="s">
        <v>87</v>
      </c>
      <c r="O2" s="57" t="s">
        <v>88</v>
      </c>
      <c r="P2" s="57" t="s">
        <v>89</v>
      </c>
      <c r="Q2" s="10" t="s">
        <v>62</v>
      </c>
      <c r="R2" s="61" t="s">
        <v>85</v>
      </c>
      <c r="S2" s="60" t="s">
        <v>86</v>
      </c>
      <c r="T2" s="10" t="s">
        <v>59</v>
      </c>
      <c r="U2" s="57" t="s">
        <v>84</v>
      </c>
      <c r="V2" s="103" t="s">
        <v>10</v>
      </c>
      <c r="W2" s="1"/>
      <c r="X2" s="1"/>
    </row>
    <row r="3" spans="1:24" s="3" customFormat="1" ht="84" customHeight="1" thickBot="1">
      <c r="A3" s="36" t="s">
        <v>11</v>
      </c>
      <c r="B3" s="37" t="s">
        <v>12</v>
      </c>
      <c r="C3" s="39" t="s">
        <v>76</v>
      </c>
      <c r="D3" s="54" t="s">
        <v>32</v>
      </c>
      <c r="E3" s="33" t="s">
        <v>13</v>
      </c>
      <c r="F3" s="9" t="s">
        <v>13</v>
      </c>
      <c r="G3" s="9" t="s">
        <v>13</v>
      </c>
      <c r="H3" s="9" t="s">
        <v>13</v>
      </c>
      <c r="I3" s="9" t="s">
        <v>13</v>
      </c>
      <c r="J3" s="9" t="s">
        <v>13</v>
      </c>
      <c r="K3" s="9" t="s">
        <v>13</v>
      </c>
      <c r="L3" s="9" t="s">
        <v>13</v>
      </c>
      <c r="M3" s="9" t="s">
        <v>13</v>
      </c>
      <c r="N3" s="56" t="s">
        <v>106</v>
      </c>
      <c r="O3" s="56" t="s">
        <v>106</v>
      </c>
      <c r="P3" s="56" t="s">
        <v>106</v>
      </c>
      <c r="Q3" s="9" t="s">
        <v>13</v>
      </c>
      <c r="R3" s="56" t="s">
        <v>106</v>
      </c>
      <c r="S3" s="56" t="s">
        <v>106</v>
      </c>
      <c r="T3" s="9" t="s">
        <v>13</v>
      </c>
      <c r="U3" s="56" t="s">
        <v>106</v>
      </c>
      <c r="V3" s="104"/>
      <c r="W3" s="2"/>
      <c r="X3" s="2"/>
    </row>
    <row r="4" spans="1:24" ht="19.5">
      <c r="A4" s="43" t="s">
        <v>107</v>
      </c>
      <c r="B4" s="44" t="s">
        <v>55</v>
      </c>
      <c r="C4" s="45">
        <v>1010901</v>
      </c>
      <c r="D4" s="55" t="str">
        <f>IF(C4="","-",年齡轉換_範例!E9)</f>
        <v>國中組</v>
      </c>
      <c r="E4" s="48">
        <v>1</v>
      </c>
      <c r="F4" s="49"/>
      <c r="G4" s="49"/>
      <c r="H4" s="49"/>
      <c r="I4" s="49">
        <v>1</v>
      </c>
      <c r="J4" s="49"/>
      <c r="K4" s="49"/>
      <c r="L4" s="49"/>
      <c r="M4" s="49"/>
      <c r="N4" s="49"/>
      <c r="O4" s="49"/>
      <c r="P4" s="49"/>
      <c r="Q4" s="49">
        <v>1</v>
      </c>
      <c r="R4" s="49"/>
      <c r="S4" s="49"/>
      <c r="T4" s="49"/>
      <c r="U4" s="49"/>
      <c r="V4" s="30">
        <f t="shared" ref="V4:V35" si="0" xml:space="preserve"> COUNTA(E4:U4)</f>
        <v>3</v>
      </c>
      <c r="W4" s="1"/>
      <c r="X4" s="1"/>
    </row>
    <row r="5" spans="1:24" ht="19.5">
      <c r="A5" s="46" t="s">
        <v>56</v>
      </c>
      <c r="B5" s="47" t="s">
        <v>57</v>
      </c>
      <c r="C5" s="45">
        <v>970901</v>
      </c>
      <c r="D5" s="55" t="str">
        <f>IF(C5="","-",年齡轉換_範例!E10)</f>
        <v>社會組</v>
      </c>
      <c r="E5" s="50"/>
      <c r="F5" s="51"/>
      <c r="G5" s="51"/>
      <c r="H5" s="51"/>
      <c r="I5" s="51"/>
      <c r="J5" s="51"/>
      <c r="K5" s="51">
        <v>1</v>
      </c>
      <c r="L5" s="51"/>
      <c r="M5" s="51"/>
      <c r="N5" s="51"/>
      <c r="O5" s="51">
        <v>1</v>
      </c>
      <c r="P5" s="51"/>
      <c r="Q5" s="51"/>
      <c r="R5" s="51"/>
      <c r="S5" s="51"/>
      <c r="T5" s="51"/>
      <c r="U5" s="51">
        <v>1</v>
      </c>
      <c r="V5" s="30">
        <f t="shared" si="0"/>
        <v>3</v>
      </c>
      <c r="W5" s="1"/>
      <c r="X5" s="1"/>
    </row>
    <row r="6" spans="1:24" ht="19.5">
      <c r="A6" s="46" t="s">
        <v>108</v>
      </c>
      <c r="B6" s="47" t="s">
        <v>55</v>
      </c>
      <c r="C6" s="45">
        <v>990831</v>
      </c>
      <c r="D6" s="55" t="str">
        <f>IF(C6="","-",年齡轉換_範例!E11)</f>
        <v>社會組</v>
      </c>
      <c r="E6" s="50"/>
      <c r="F6" s="51"/>
      <c r="G6" s="51"/>
      <c r="H6" s="51"/>
      <c r="I6" s="51">
        <v>1</v>
      </c>
      <c r="J6" s="51"/>
      <c r="K6" s="51"/>
      <c r="L6" s="51"/>
      <c r="M6" s="51">
        <v>1</v>
      </c>
      <c r="N6" s="51"/>
      <c r="O6" s="51"/>
      <c r="P6" s="51"/>
      <c r="Q6" s="51"/>
      <c r="R6" s="51"/>
      <c r="S6" s="51">
        <v>1</v>
      </c>
      <c r="T6" s="51"/>
      <c r="U6" s="51"/>
      <c r="V6" s="30">
        <f t="shared" si="0"/>
        <v>3</v>
      </c>
      <c r="W6" s="1"/>
      <c r="X6" s="1"/>
    </row>
    <row r="7" spans="1:24" ht="19.5">
      <c r="A7" s="46" t="s">
        <v>109</v>
      </c>
      <c r="B7" s="47" t="s">
        <v>57</v>
      </c>
      <c r="C7" s="45">
        <v>990901</v>
      </c>
      <c r="D7" s="55" t="str">
        <f>IF(C7="","-",年齡轉換_範例!E12)</f>
        <v>社會組</v>
      </c>
      <c r="E7" s="50"/>
      <c r="F7" s="51">
        <v>1</v>
      </c>
      <c r="G7" s="51"/>
      <c r="H7" s="51"/>
      <c r="I7" s="51"/>
      <c r="J7" s="51">
        <v>1</v>
      </c>
      <c r="K7" s="51"/>
      <c r="L7" s="51"/>
      <c r="M7" s="51"/>
      <c r="N7" s="51"/>
      <c r="O7" s="51"/>
      <c r="P7" s="51"/>
      <c r="Q7" s="51">
        <v>1</v>
      </c>
      <c r="R7" s="51"/>
      <c r="S7" s="51"/>
      <c r="T7" s="51"/>
      <c r="U7" s="51"/>
      <c r="V7" s="30">
        <f t="shared" si="0"/>
        <v>3</v>
      </c>
      <c r="W7" s="1"/>
      <c r="X7" s="1"/>
    </row>
    <row r="8" spans="1:24" ht="19.5">
      <c r="A8" s="46" t="s">
        <v>54</v>
      </c>
      <c r="B8" s="47" t="s">
        <v>55</v>
      </c>
      <c r="C8" s="45">
        <v>1050823</v>
      </c>
      <c r="D8" s="55" t="str">
        <f>IF(C8="","-",年齡轉換_範例!E13)</f>
        <v>國小組</v>
      </c>
      <c r="E8" s="50">
        <v>1</v>
      </c>
      <c r="F8" s="51"/>
      <c r="G8" s="51"/>
      <c r="H8" s="51">
        <v>1</v>
      </c>
      <c r="I8" s="51"/>
      <c r="J8" s="51"/>
      <c r="K8" s="51"/>
      <c r="L8" s="51">
        <v>1</v>
      </c>
      <c r="M8" s="51"/>
      <c r="N8" s="51"/>
      <c r="O8" s="51"/>
      <c r="P8" s="51"/>
      <c r="Q8" s="51"/>
      <c r="R8" s="51"/>
      <c r="S8" s="51"/>
      <c r="T8" s="51"/>
      <c r="U8" s="51"/>
      <c r="V8" s="30">
        <f t="shared" si="0"/>
        <v>3</v>
      </c>
      <c r="W8" s="1"/>
      <c r="X8" s="1"/>
    </row>
    <row r="9" spans="1:24" ht="19.5">
      <c r="A9" s="46" t="s">
        <v>110</v>
      </c>
      <c r="B9" s="47" t="s">
        <v>57</v>
      </c>
      <c r="C9" s="45">
        <v>1040206</v>
      </c>
      <c r="D9" s="55" t="str">
        <f>IF(C9="","-",年齡轉換_範例!E14)</f>
        <v>國小組</v>
      </c>
      <c r="E9" s="50"/>
      <c r="F9" s="51">
        <v>1</v>
      </c>
      <c r="G9" s="51">
        <v>1</v>
      </c>
      <c r="H9" s="51"/>
      <c r="I9" s="51"/>
      <c r="J9" s="51"/>
      <c r="K9" s="51">
        <v>1</v>
      </c>
      <c r="L9" s="51"/>
      <c r="M9" s="51"/>
      <c r="N9" s="51"/>
      <c r="O9" s="51"/>
      <c r="P9" s="51"/>
      <c r="Q9" s="51"/>
      <c r="R9" s="51"/>
      <c r="S9" s="51"/>
      <c r="T9" s="51"/>
      <c r="U9" s="51"/>
      <c r="V9" s="30">
        <f t="shared" si="0"/>
        <v>3</v>
      </c>
      <c r="W9" s="1"/>
      <c r="X9" s="1"/>
    </row>
    <row r="10" spans="1:24" ht="19.5">
      <c r="A10" s="46" t="s">
        <v>77</v>
      </c>
      <c r="B10" s="47" t="s">
        <v>55</v>
      </c>
      <c r="C10" s="45">
        <v>1030901</v>
      </c>
      <c r="D10" s="55" t="str">
        <f>IF(C10="","-",年齡轉換_範例!E15)</f>
        <v>國小組</v>
      </c>
      <c r="E10" s="50"/>
      <c r="F10" s="51"/>
      <c r="G10" s="51"/>
      <c r="H10" s="51">
        <v>1</v>
      </c>
      <c r="I10" s="51"/>
      <c r="J10" s="51"/>
      <c r="K10" s="51"/>
      <c r="L10" s="51">
        <v>1</v>
      </c>
      <c r="M10" s="51"/>
      <c r="N10" s="51"/>
      <c r="O10" s="51"/>
      <c r="P10" s="51"/>
      <c r="Q10" s="51"/>
      <c r="R10" s="51"/>
      <c r="S10" s="51"/>
      <c r="T10" s="51">
        <v>1</v>
      </c>
      <c r="U10" s="51"/>
      <c r="V10" s="30">
        <f t="shared" si="0"/>
        <v>3</v>
      </c>
      <c r="W10" s="1"/>
      <c r="X10" s="1"/>
    </row>
    <row r="11" spans="1:24" ht="19.5">
      <c r="A11" s="46" t="s">
        <v>80</v>
      </c>
      <c r="B11" s="47" t="s">
        <v>57</v>
      </c>
      <c r="C11" s="45">
        <v>1000123</v>
      </c>
      <c r="D11" s="55" t="str">
        <f>IF(C11="","-",年齡轉換_範例!E16)</f>
        <v>社會組</v>
      </c>
      <c r="E11" s="50"/>
      <c r="F11" s="51"/>
      <c r="G11" s="51"/>
      <c r="H11" s="51"/>
      <c r="I11" s="51"/>
      <c r="J11" s="51"/>
      <c r="K11" s="51"/>
      <c r="L11" s="51"/>
      <c r="M11" s="51">
        <v>1</v>
      </c>
      <c r="N11" s="51"/>
      <c r="O11" s="51"/>
      <c r="P11" s="51"/>
      <c r="Q11" s="51">
        <v>1</v>
      </c>
      <c r="R11" s="51">
        <v>1</v>
      </c>
      <c r="S11" s="51"/>
      <c r="T11" s="51"/>
      <c r="U11" s="51"/>
      <c r="V11" s="30">
        <f t="shared" si="0"/>
        <v>3</v>
      </c>
      <c r="W11" s="1"/>
      <c r="X11" s="1"/>
    </row>
    <row r="12" spans="1:24" ht="19.5">
      <c r="A12" s="46" t="s">
        <v>78</v>
      </c>
      <c r="B12" s="47" t="s">
        <v>55</v>
      </c>
      <c r="C12" s="45">
        <v>1021123</v>
      </c>
      <c r="D12" s="55" t="str">
        <f>IF(C12="","-",年齡轉換_範例!E17)</f>
        <v>國中組</v>
      </c>
      <c r="E12" s="50"/>
      <c r="F12" s="51"/>
      <c r="G12" s="51"/>
      <c r="H12" s="51"/>
      <c r="I12" s="51">
        <v>1</v>
      </c>
      <c r="J12" s="51"/>
      <c r="K12" s="51"/>
      <c r="L12" s="51"/>
      <c r="M12" s="51">
        <v>1</v>
      </c>
      <c r="N12" s="51"/>
      <c r="O12" s="51"/>
      <c r="P12" s="51"/>
      <c r="Q12" s="51">
        <v>1</v>
      </c>
      <c r="R12" s="51"/>
      <c r="S12" s="51"/>
      <c r="T12" s="51"/>
      <c r="U12" s="51"/>
      <c r="V12" s="30">
        <f t="shared" si="0"/>
        <v>3</v>
      </c>
      <c r="W12" s="1"/>
      <c r="X12" s="1"/>
    </row>
    <row r="13" spans="1:24" ht="19.5">
      <c r="A13" s="46" t="s">
        <v>81</v>
      </c>
      <c r="B13" s="47" t="s">
        <v>57</v>
      </c>
      <c r="C13" s="45">
        <v>1010901</v>
      </c>
      <c r="D13" s="55" t="str">
        <f>IF(C13="","-",年齡轉換_範例!E18)</f>
        <v>國中組</v>
      </c>
      <c r="E13" s="50"/>
      <c r="F13" s="51"/>
      <c r="G13" s="51"/>
      <c r="H13" s="51">
        <v>1</v>
      </c>
      <c r="I13" s="51"/>
      <c r="J13" s="51"/>
      <c r="K13" s="51"/>
      <c r="L13" s="51">
        <v>1</v>
      </c>
      <c r="M13" s="51"/>
      <c r="N13" s="51"/>
      <c r="O13" s="51"/>
      <c r="P13" s="51"/>
      <c r="Q13" s="51">
        <v>1</v>
      </c>
      <c r="R13" s="51"/>
      <c r="S13" s="51"/>
      <c r="T13" s="51"/>
      <c r="U13" s="51"/>
      <c r="V13" s="30">
        <f t="shared" si="0"/>
        <v>3</v>
      </c>
      <c r="W13" s="1"/>
      <c r="X13" s="1"/>
    </row>
    <row r="14" spans="1:24" ht="19.5">
      <c r="A14" s="46" t="s">
        <v>79</v>
      </c>
      <c r="B14" s="47" t="s">
        <v>55</v>
      </c>
      <c r="C14" s="45">
        <v>1040928</v>
      </c>
      <c r="D14" s="55" t="str">
        <f>IF(C14="","-",年齡轉換_範例!E19)</f>
        <v>國小組</v>
      </c>
      <c r="E14" s="50">
        <v>1</v>
      </c>
      <c r="F14" s="51">
        <v>1</v>
      </c>
      <c r="G14" s="51">
        <v>1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30">
        <f t="shared" si="0"/>
        <v>3</v>
      </c>
      <c r="W14" s="1"/>
      <c r="X14" s="1"/>
    </row>
    <row r="15" spans="1:24" ht="19.5">
      <c r="A15" s="46" t="s">
        <v>82</v>
      </c>
      <c r="B15" s="47" t="s">
        <v>57</v>
      </c>
      <c r="C15" s="45">
        <v>960831</v>
      </c>
      <c r="D15" s="55" t="str">
        <f>IF(C15="","-",年齡轉換_範例!E20)</f>
        <v>社會組</v>
      </c>
      <c r="E15" s="50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>
        <v>1</v>
      </c>
      <c r="Q15" s="51"/>
      <c r="R15" s="51"/>
      <c r="S15" s="51">
        <v>1</v>
      </c>
      <c r="T15" s="51"/>
      <c r="U15" s="51">
        <v>1</v>
      </c>
      <c r="V15" s="30">
        <f t="shared" si="0"/>
        <v>3</v>
      </c>
      <c r="W15" s="1"/>
      <c r="X15" s="1"/>
    </row>
    <row r="16" spans="1:24" ht="19.5">
      <c r="A16" s="46"/>
      <c r="B16" s="47"/>
      <c r="C16" s="45"/>
      <c r="D16" s="55" t="str">
        <f>IF(C16="","-",年齡轉換_範例!E21)</f>
        <v>-</v>
      </c>
      <c r="E16" s="50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30">
        <f t="shared" si="0"/>
        <v>0</v>
      </c>
      <c r="W16" s="1"/>
      <c r="X16" s="1"/>
    </row>
    <row r="17" spans="1:24" ht="19.5">
      <c r="A17" s="46"/>
      <c r="B17" s="47"/>
      <c r="C17" s="45"/>
      <c r="D17" s="55" t="str">
        <f>IF(C17="","-",年齡轉換_範例!E22)</f>
        <v>-</v>
      </c>
      <c r="E17" s="50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30">
        <f t="shared" si="0"/>
        <v>0</v>
      </c>
      <c r="W17" s="1"/>
      <c r="X17" s="1"/>
    </row>
    <row r="18" spans="1:24" ht="19.5">
      <c r="A18" s="46"/>
      <c r="B18" s="47"/>
      <c r="C18" s="45"/>
      <c r="D18" s="55" t="str">
        <f>IF(C18="","-",年齡轉換_範例!E23)</f>
        <v>-</v>
      </c>
      <c r="E18" s="50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30">
        <f t="shared" si="0"/>
        <v>0</v>
      </c>
      <c r="W18" s="1"/>
      <c r="X18" s="1"/>
    </row>
    <row r="19" spans="1:24" ht="19.5">
      <c r="A19" s="46"/>
      <c r="B19" s="47"/>
      <c r="C19" s="45"/>
      <c r="D19" s="55" t="str">
        <f>IF(C19="","-",年齡轉換_範例!E24)</f>
        <v>-</v>
      </c>
      <c r="E19" s="50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30">
        <f t="shared" si="0"/>
        <v>0</v>
      </c>
      <c r="W19" s="1"/>
      <c r="X19" s="1"/>
    </row>
    <row r="20" spans="1:24" ht="19.5">
      <c r="A20" s="46"/>
      <c r="B20" s="47"/>
      <c r="C20" s="45"/>
      <c r="D20" s="55" t="str">
        <f>IF(C20="","-",年齡轉換_範例!E25)</f>
        <v>-</v>
      </c>
      <c r="E20" s="50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30">
        <f t="shared" si="0"/>
        <v>0</v>
      </c>
      <c r="W20" s="1"/>
      <c r="X20" s="1"/>
    </row>
    <row r="21" spans="1:24" ht="19.5">
      <c r="A21" s="46"/>
      <c r="B21" s="47"/>
      <c r="C21" s="45"/>
      <c r="D21" s="55" t="str">
        <f>IF(C21="","-",年齡轉換_範例!E26)</f>
        <v>-</v>
      </c>
      <c r="E21" s="50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30">
        <f t="shared" si="0"/>
        <v>0</v>
      </c>
      <c r="W21" s="1"/>
      <c r="X21" s="1"/>
    </row>
    <row r="22" spans="1:24" ht="19.5">
      <c r="A22" s="46"/>
      <c r="B22" s="47"/>
      <c r="C22" s="45"/>
      <c r="D22" s="55" t="str">
        <f>IF(C22="","-",年齡轉換_範例!E27)</f>
        <v>-</v>
      </c>
      <c r="E22" s="50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30">
        <f t="shared" si="0"/>
        <v>0</v>
      </c>
      <c r="W22" s="1"/>
      <c r="X22" s="1"/>
    </row>
    <row r="23" spans="1:24" ht="19.5">
      <c r="A23" s="46"/>
      <c r="B23" s="47"/>
      <c r="C23" s="45"/>
      <c r="D23" s="55" t="str">
        <f>IF(C23="","-",年齡轉換_範例!E28)</f>
        <v>-</v>
      </c>
      <c r="E23" s="50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30">
        <f t="shared" si="0"/>
        <v>0</v>
      </c>
      <c r="W23" s="1"/>
      <c r="X23" s="1"/>
    </row>
    <row r="24" spans="1:24" ht="19.5">
      <c r="A24" s="46"/>
      <c r="B24" s="47"/>
      <c r="C24" s="45"/>
      <c r="D24" s="55" t="str">
        <f>IF(C24="","-",年齡轉換_範例!E29)</f>
        <v>-</v>
      </c>
      <c r="E24" s="50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30">
        <f t="shared" si="0"/>
        <v>0</v>
      </c>
      <c r="W24" s="1"/>
      <c r="X24" s="1"/>
    </row>
    <row r="25" spans="1:24" ht="19.5">
      <c r="A25" s="46"/>
      <c r="B25" s="47"/>
      <c r="C25" s="45"/>
      <c r="D25" s="55" t="str">
        <f>IF(C25="","-",年齡轉換_範例!E30)</f>
        <v>-</v>
      </c>
      <c r="E25" s="50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30">
        <f t="shared" si="0"/>
        <v>0</v>
      </c>
      <c r="W25" s="1"/>
      <c r="X25" s="1"/>
    </row>
    <row r="26" spans="1:24" ht="19.5">
      <c r="A26" s="46"/>
      <c r="B26" s="47"/>
      <c r="C26" s="45"/>
      <c r="D26" s="55" t="str">
        <f>IF(C26="","-",年齡轉換_範例!E31)</f>
        <v>-</v>
      </c>
      <c r="E26" s="50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30">
        <f t="shared" si="0"/>
        <v>0</v>
      </c>
      <c r="W26" s="1"/>
      <c r="X26" s="1"/>
    </row>
    <row r="27" spans="1:24" ht="19.5">
      <c r="A27" s="46"/>
      <c r="B27" s="47"/>
      <c r="C27" s="45"/>
      <c r="D27" s="55" t="str">
        <f>IF(C27="","-",年齡轉換_範例!E32)</f>
        <v>-</v>
      </c>
      <c r="E27" s="50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30">
        <f t="shared" si="0"/>
        <v>0</v>
      </c>
      <c r="W27" s="1"/>
      <c r="X27" s="1"/>
    </row>
    <row r="28" spans="1:24" ht="19.5">
      <c r="A28" s="46"/>
      <c r="B28" s="47"/>
      <c r="C28" s="45"/>
      <c r="D28" s="55" t="str">
        <f>IF(C28="","-",年齡轉換_範例!E33)</f>
        <v>-</v>
      </c>
      <c r="E28" s="50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30">
        <f t="shared" si="0"/>
        <v>0</v>
      </c>
      <c r="W28" s="1"/>
      <c r="X28" s="1"/>
    </row>
    <row r="29" spans="1:24" ht="19.5">
      <c r="A29" s="46"/>
      <c r="B29" s="47"/>
      <c r="C29" s="45"/>
      <c r="D29" s="55" t="str">
        <f>IF(C29="","-",年齡轉換_範例!E34)</f>
        <v>-</v>
      </c>
      <c r="E29" s="50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30">
        <f t="shared" si="0"/>
        <v>0</v>
      </c>
      <c r="W29" s="1"/>
      <c r="X29" s="1"/>
    </row>
    <row r="30" spans="1:24" ht="19.5">
      <c r="A30" s="46"/>
      <c r="B30" s="47"/>
      <c r="C30" s="45"/>
      <c r="D30" s="55" t="str">
        <f>IF(C30="","-",年齡轉換_範例!E35)</f>
        <v>-</v>
      </c>
      <c r="E30" s="50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30">
        <f t="shared" si="0"/>
        <v>0</v>
      </c>
      <c r="W30" s="1"/>
      <c r="X30" s="1"/>
    </row>
    <row r="31" spans="1:24" ht="19.5">
      <c r="A31" s="46"/>
      <c r="B31" s="47"/>
      <c r="C31" s="45"/>
      <c r="D31" s="55" t="str">
        <f>IF(C31="","-",年齡轉換_範例!E36)</f>
        <v>-</v>
      </c>
      <c r="E31" s="50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30">
        <f t="shared" si="0"/>
        <v>0</v>
      </c>
      <c r="W31" s="1"/>
      <c r="X31" s="1"/>
    </row>
    <row r="32" spans="1:24" ht="19.5">
      <c r="A32" s="46"/>
      <c r="B32" s="47"/>
      <c r="C32" s="45"/>
      <c r="D32" s="55" t="str">
        <f>IF(C32="","-",年齡轉換_範例!E37)</f>
        <v>-</v>
      </c>
      <c r="E32" s="50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30">
        <f t="shared" si="0"/>
        <v>0</v>
      </c>
      <c r="W32" s="1"/>
      <c r="X32" s="1"/>
    </row>
    <row r="33" spans="1:24" ht="19.5">
      <c r="A33" s="46"/>
      <c r="B33" s="47"/>
      <c r="C33" s="45"/>
      <c r="D33" s="55" t="str">
        <f>IF(C33="","-",年齡轉換_範例!E38)</f>
        <v>-</v>
      </c>
      <c r="E33" s="50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30">
        <f t="shared" si="0"/>
        <v>0</v>
      </c>
      <c r="W33" s="1"/>
      <c r="X33" s="1"/>
    </row>
    <row r="34" spans="1:24" ht="19.5">
      <c r="A34" s="46"/>
      <c r="B34" s="47"/>
      <c r="C34" s="45"/>
      <c r="D34" s="55" t="str">
        <f>IF(C34="","-",年齡轉換_範例!E39)</f>
        <v>-</v>
      </c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30">
        <f t="shared" si="0"/>
        <v>0</v>
      </c>
      <c r="W34" s="1"/>
      <c r="X34" s="1"/>
    </row>
    <row r="35" spans="1:24" ht="19.5">
      <c r="A35" s="46"/>
      <c r="B35" s="47"/>
      <c r="C35" s="45"/>
      <c r="D35" s="55" t="str">
        <f>IF(C35="","-",年齡轉換_範例!E40)</f>
        <v>-</v>
      </c>
      <c r="E35" s="52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30">
        <f t="shared" si="0"/>
        <v>0</v>
      </c>
      <c r="W35" s="1"/>
      <c r="X35" s="1"/>
    </row>
    <row r="36" spans="1:24" s="14" customFormat="1" ht="30" customHeight="1">
      <c r="A36" s="38" t="s">
        <v>14</v>
      </c>
      <c r="B36" s="13">
        <f>COUNTA(A4:A35)</f>
        <v>12</v>
      </c>
      <c r="C36" s="109" t="s">
        <v>15</v>
      </c>
      <c r="D36" s="106"/>
      <c r="E36" s="34">
        <f t="shared" ref="E36:U36" si="1">COUNTIF(E4:E35,"&gt;=1")</f>
        <v>3</v>
      </c>
      <c r="F36" s="15">
        <f t="shared" si="1"/>
        <v>3</v>
      </c>
      <c r="G36" s="15">
        <f t="shared" si="1"/>
        <v>2</v>
      </c>
      <c r="H36" s="15">
        <f t="shared" si="1"/>
        <v>3</v>
      </c>
      <c r="I36" s="15">
        <f t="shared" si="1"/>
        <v>3</v>
      </c>
      <c r="J36" s="15">
        <f t="shared" si="1"/>
        <v>1</v>
      </c>
      <c r="K36" s="15">
        <f t="shared" si="1"/>
        <v>2</v>
      </c>
      <c r="L36" s="15">
        <f t="shared" si="1"/>
        <v>3</v>
      </c>
      <c r="M36" s="15">
        <f t="shared" si="1"/>
        <v>3</v>
      </c>
      <c r="N36" s="15">
        <f t="shared" si="1"/>
        <v>0</v>
      </c>
      <c r="O36" s="15">
        <f t="shared" si="1"/>
        <v>1</v>
      </c>
      <c r="P36" s="15">
        <f t="shared" si="1"/>
        <v>1</v>
      </c>
      <c r="Q36" s="15">
        <f t="shared" si="1"/>
        <v>5</v>
      </c>
      <c r="R36" s="15">
        <f t="shared" si="1"/>
        <v>1</v>
      </c>
      <c r="S36" s="15">
        <f t="shared" si="1"/>
        <v>2</v>
      </c>
      <c r="T36" s="15">
        <f t="shared" si="1"/>
        <v>1</v>
      </c>
      <c r="U36" s="15">
        <f t="shared" si="1"/>
        <v>2</v>
      </c>
      <c r="V36" s="31">
        <f>SUM(V4:V35)</f>
        <v>36</v>
      </c>
      <c r="W36" s="12"/>
      <c r="X36" s="12"/>
    </row>
    <row r="37" spans="1:24" s="7" customFormat="1" ht="30" customHeight="1">
      <c r="A37" s="22"/>
      <c r="B37" s="12"/>
      <c r="C37" s="105" t="s">
        <v>16</v>
      </c>
      <c r="D37" s="106"/>
      <c r="E37" s="28">
        <f t="shared" ref="E37:U37" si="2">SUMPRODUCT(-($B$4:$B$35="男"), -(E4:E35 &gt;= 1)*(1))</f>
        <v>3</v>
      </c>
      <c r="F37" s="16">
        <f t="shared" si="2"/>
        <v>1</v>
      </c>
      <c r="G37" s="16">
        <f t="shared" si="2"/>
        <v>1</v>
      </c>
      <c r="H37" s="16">
        <f t="shared" si="2"/>
        <v>2</v>
      </c>
      <c r="I37" s="16">
        <f t="shared" si="2"/>
        <v>3</v>
      </c>
      <c r="J37" s="16">
        <f t="shared" si="2"/>
        <v>0</v>
      </c>
      <c r="K37" s="16">
        <f t="shared" si="2"/>
        <v>0</v>
      </c>
      <c r="L37" s="16">
        <f t="shared" si="2"/>
        <v>2</v>
      </c>
      <c r="M37" s="16">
        <f t="shared" si="2"/>
        <v>2</v>
      </c>
      <c r="N37" s="16">
        <f t="shared" si="2"/>
        <v>0</v>
      </c>
      <c r="O37" s="16">
        <f t="shared" si="2"/>
        <v>0</v>
      </c>
      <c r="P37" s="16">
        <f t="shared" si="2"/>
        <v>0</v>
      </c>
      <c r="Q37" s="16">
        <f t="shared" si="2"/>
        <v>2</v>
      </c>
      <c r="R37" s="16">
        <f t="shared" si="2"/>
        <v>0</v>
      </c>
      <c r="S37" s="16">
        <f t="shared" si="2"/>
        <v>1</v>
      </c>
      <c r="T37" s="16">
        <f t="shared" si="2"/>
        <v>1</v>
      </c>
      <c r="U37" s="16">
        <f t="shared" si="2"/>
        <v>0</v>
      </c>
      <c r="V37" s="31">
        <f>SUMIF($B$4:$B$35,"男",V4:V35)</f>
        <v>18</v>
      </c>
      <c r="W37" s="12"/>
      <c r="X37" s="12"/>
    </row>
    <row r="38" spans="1:24" s="7" customFormat="1" ht="30" customHeight="1" thickBot="1">
      <c r="A38" s="23"/>
      <c r="B38" s="24"/>
      <c r="C38" s="107" t="s">
        <v>17</v>
      </c>
      <c r="D38" s="108"/>
      <c r="E38" s="29">
        <f t="shared" ref="E38:U38" si="3">SUMPRODUCT(-($B$4:$B$35="女"), -(E4:E35&gt;=1)*(1))</f>
        <v>0</v>
      </c>
      <c r="F38" s="25">
        <f t="shared" si="3"/>
        <v>2</v>
      </c>
      <c r="G38" s="25">
        <f t="shared" si="3"/>
        <v>1</v>
      </c>
      <c r="H38" s="25">
        <f t="shared" si="3"/>
        <v>1</v>
      </c>
      <c r="I38" s="25">
        <f t="shared" si="3"/>
        <v>0</v>
      </c>
      <c r="J38" s="25">
        <f t="shared" si="3"/>
        <v>1</v>
      </c>
      <c r="K38" s="25">
        <f t="shared" si="3"/>
        <v>2</v>
      </c>
      <c r="L38" s="25">
        <f t="shared" si="3"/>
        <v>1</v>
      </c>
      <c r="M38" s="25">
        <f t="shared" si="3"/>
        <v>1</v>
      </c>
      <c r="N38" s="25">
        <f t="shared" si="3"/>
        <v>0</v>
      </c>
      <c r="O38" s="25">
        <f t="shared" si="3"/>
        <v>1</v>
      </c>
      <c r="P38" s="25">
        <f t="shared" si="3"/>
        <v>1</v>
      </c>
      <c r="Q38" s="25">
        <f t="shared" si="3"/>
        <v>3</v>
      </c>
      <c r="R38" s="25">
        <f t="shared" si="3"/>
        <v>1</v>
      </c>
      <c r="S38" s="25">
        <f t="shared" si="3"/>
        <v>1</v>
      </c>
      <c r="T38" s="25">
        <f t="shared" si="3"/>
        <v>0</v>
      </c>
      <c r="U38" s="25">
        <f t="shared" si="3"/>
        <v>2</v>
      </c>
      <c r="V38" s="32">
        <f>SUMIF($B$4:$B$35,"女",V4:V35)</f>
        <v>18</v>
      </c>
    </row>
    <row r="39" spans="1:24" ht="17.5" thickTop="1">
      <c r="A39" s="4"/>
      <c r="B39" s="2"/>
      <c r="C39" s="5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7" spans="1:24">
      <c r="A47" s="4"/>
      <c r="B47" s="2"/>
      <c r="C47" s="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4">
      <c r="A48" s="4"/>
      <c r="B48" s="2"/>
      <c r="C48" s="5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>
      <c r="A49" s="4"/>
      <c r="B49" s="2"/>
      <c r="C49" s="5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>
      <c r="A50" s="4"/>
      <c r="B50" s="2"/>
      <c r="C50" s="5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>
      <c r="A51" s="4"/>
      <c r="B51" s="2"/>
      <c r="C51" s="5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>
      <c r="A52" s="4"/>
      <c r="B52" s="2"/>
      <c r="C52" s="5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>
      <c r="A53" s="4"/>
      <c r="B53" s="2"/>
      <c r="C53" s="5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>
      <c r="A54" s="4"/>
      <c r="B54" s="2"/>
      <c r="C54" s="5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>
      <c r="A55" s="4"/>
      <c r="B55" s="2"/>
      <c r="C55" s="5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>
      <c r="A56" s="4"/>
      <c r="B56" s="2"/>
      <c r="C56" s="5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>
      <c r="A57" s="4"/>
      <c r="B57" s="2"/>
      <c r="C57" s="5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>
      <c r="A58" s="4"/>
      <c r="B58" s="2"/>
      <c r="C58" s="5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>
      <c r="A59" s="4"/>
      <c r="B59" s="2"/>
      <c r="C59" s="5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>
      <c r="A60" s="4"/>
      <c r="B60" s="2"/>
      <c r="C60" s="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>
      <c r="A61" s="4"/>
      <c r="B61" s="2"/>
      <c r="C61" s="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>
      <c r="A62" s="4"/>
      <c r="B62" s="2"/>
      <c r="C62" s="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>
      <c r="A63" s="4"/>
      <c r="B63" s="2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>
      <c r="A64" s="4"/>
      <c r="B64" s="2"/>
      <c r="C64" s="5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>
      <c r="A65" s="4"/>
      <c r="B65" s="2"/>
      <c r="C65" s="5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>
      <c r="A66" s="4"/>
      <c r="B66" s="2"/>
      <c r="C66" s="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>
      <c r="A67" s="4"/>
      <c r="B67" s="2"/>
      <c r="C67" s="5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>
      <c r="A68" s="4"/>
      <c r="B68" s="2"/>
      <c r="C68" s="5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>
      <c r="A69" s="4"/>
      <c r="B69" s="2"/>
      <c r="C69" s="5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>
      <c r="A70" s="4"/>
      <c r="B70" s="2"/>
      <c r="C70" s="5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>
      <c r="A71" s="4"/>
      <c r="B71" s="2"/>
      <c r="C71" s="5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>
      <c r="A72" s="4"/>
      <c r="B72" s="2"/>
      <c r="C72" s="5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>
      <c r="A73" s="4"/>
      <c r="B73" s="2"/>
      <c r="C73" s="5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>
      <c r="A74" s="4"/>
      <c r="B74" s="2"/>
      <c r="C74" s="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>
      <c r="A75" s="4"/>
      <c r="B75" s="2"/>
      <c r="C75" s="5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>
      <c r="A76" s="4"/>
      <c r="B76" s="2"/>
      <c r="C76" s="5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>
      <c r="A77" s="4"/>
      <c r="B77" s="2"/>
      <c r="C77" s="5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>
      <c r="A78" s="4"/>
      <c r="B78" s="2"/>
      <c r="C78" s="5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>
      <c r="A79" s="4"/>
      <c r="B79" s="2"/>
      <c r="C79" s="5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>
      <c r="A80" s="4"/>
      <c r="B80" s="2"/>
      <c r="C80" s="5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>
      <c r="A81" s="4"/>
      <c r="B81" s="2"/>
      <c r="C81" s="5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>
      <c r="A82" s="4"/>
      <c r="B82" s="2"/>
      <c r="C82" s="5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>
      <c r="A83" s="4"/>
      <c r="B83" s="2"/>
      <c r="C83" s="5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>
      <c r="A84" s="4"/>
      <c r="B84" s="2"/>
      <c r="C84" s="5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>
      <c r="A85" s="4"/>
      <c r="B85" s="2"/>
      <c r="C85" s="5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>
      <c r="A86" s="4"/>
      <c r="B86" s="2"/>
      <c r="C86" s="5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>
      <c r="A87" s="4"/>
      <c r="B87" s="2"/>
      <c r="C87" s="5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</sheetData>
  <sheetProtection insertRows="0" insertHyperlinks="0" deleteRows="0" selectLockedCells="1" sort="0" autoFilter="0" pivotTables="0"/>
  <protectedRanges>
    <protectedRange sqref="A36:V36" name="範圍2"/>
  </protectedRanges>
  <mergeCells count="6">
    <mergeCell ref="C38:D38"/>
    <mergeCell ref="A1:D2"/>
    <mergeCell ref="E1:V1"/>
    <mergeCell ref="V2:V3"/>
    <mergeCell ref="C36:D36"/>
    <mergeCell ref="C37:D37"/>
  </mergeCells>
  <phoneticPr fontId="4" type="noConversion"/>
  <conditionalFormatting sqref="V4:V35">
    <cfRule type="cellIs" dxfId="9" priority="1" operator="greaterThan">
      <formula>3</formula>
    </cfRule>
    <cfRule type="cellIs" dxfId="8" priority="3" stopIfTrue="1" operator="greaterThan">
      <formula>2</formula>
    </cfRule>
    <cfRule type="cellIs" dxfId="7" priority="4" stopIfTrue="1" operator="greaterThan">
      <formula>3</formula>
    </cfRule>
  </conditionalFormatting>
  <printOptions horizontalCentered="1"/>
  <pageMargins left="0.74803149606299213" right="0.74803149606299213" top="0.91" bottom="0.43" header="0.51181102362204722" footer="0.16"/>
  <pageSetup paperSize="9" fitToHeight="3" orientation="landscape" horizontalDpi="300" verticalDpi="300" r:id="rId1"/>
  <headerFooter alignWithMargins="0">
    <oddHeader>&amp;C&amp;"標楷體,粗體"&amp;18&amp;A</oddHeader>
    <oddFooter>&amp;C第&amp;P頁，共&amp;N頁&amp;R&amp;D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"/>
  <sheetViews>
    <sheetView zoomScale="70" zoomScaleNormal="70" workbookViewId="0">
      <selection activeCell="E8" sqref="E8"/>
    </sheetView>
  </sheetViews>
  <sheetFormatPr defaultRowHeight="17"/>
  <cols>
    <col min="1" max="1" width="21.08984375" customWidth="1"/>
    <col min="2" max="2" width="33.453125" customWidth="1"/>
    <col min="3" max="3" width="22.08984375" customWidth="1"/>
  </cols>
  <sheetData>
    <row r="1" spans="1:3" ht="25">
      <c r="A1" s="62" t="s">
        <v>92</v>
      </c>
      <c r="B1" s="62" t="s">
        <v>93</v>
      </c>
      <c r="C1" s="62" t="s">
        <v>94</v>
      </c>
    </row>
    <row r="2" spans="1:3" ht="21">
      <c r="A2" s="63">
        <v>1</v>
      </c>
      <c r="B2" s="64" t="s">
        <v>95</v>
      </c>
      <c r="C2" s="63">
        <v>2</v>
      </c>
    </row>
    <row r="3" spans="1:3" ht="21">
      <c r="A3" s="65">
        <v>3</v>
      </c>
      <c r="B3" s="66" t="s">
        <v>64</v>
      </c>
      <c r="C3" s="65">
        <v>4</v>
      </c>
    </row>
    <row r="4" spans="1:3" ht="21">
      <c r="A4" s="67">
        <v>5</v>
      </c>
      <c r="B4" s="68" t="s">
        <v>65</v>
      </c>
      <c r="C4" s="67">
        <v>6</v>
      </c>
    </row>
    <row r="5" spans="1:3" ht="21">
      <c r="A5" s="65">
        <v>7</v>
      </c>
      <c r="B5" s="66" t="s">
        <v>66</v>
      </c>
      <c r="C5" s="65">
        <v>8</v>
      </c>
    </row>
    <row r="6" spans="1:3" ht="21">
      <c r="A6" s="67">
        <v>9</v>
      </c>
      <c r="B6" s="68" t="s">
        <v>67</v>
      </c>
      <c r="C6" s="67">
        <v>10</v>
      </c>
    </row>
    <row r="7" spans="1:3" ht="21">
      <c r="A7" s="65">
        <v>11</v>
      </c>
      <c r="B7" s="66" t="s">
        <v>96</v>
      </c>
      <c r="C7" s="65">
        <v>12</v>
      </c>
    </row>
    <row r="8" spans="1:3" ht="21">
      <c r="A8" s="63">
        <v>13</v>
      </c>
      <c r="B8" s="64" t="s">
        <v>68</v>
      </c>
      <c r="C8" s="63">
        <v>14</v>
      </c>
    </row>
    <row r="9" spans="1:3" ht="21">
      <c r="A9" s="65">
        <v>15</v>
      </c>
      <c r="B9" s="66" t="s">
        <v>69</v>
      </c>
      <c r="C9" s="65">
        <v>16</v>
      </c>
    </row>
    <row r="10" spans="1:3" ht="21">
      <c r="A10" s="63">
        <v>17</v>
      </c>
      <c r="B10" s="64" t="s">
        <v>70</v>
      </c>
      <c r="C10" s="63">
        <v>18</v>
      </c>
    </row>
    <row r="11" spans="1:3" ht="21">
      <c r="A11" s="65">
        <v>19</v>
      </c>
      <c r="B11" s="66" t="s">
        <v>71</v>
      </c>
      <c r="C11" s="65">
        <v>20</v>
      </c>
    </row>
    <row r="12" spans="1:3" ht="21">
      <c r="A12" s="63">
        <v>21</v>
      </c>
      <c r="B12" s="64" t="s">
        <v>97</v>
      </c>
      <c r="C12" s="63">
        <v>22</v>
      </c>
    </row>
    <row r="13" spans="1:3" ht="21">
      <c r="A13" s="63">
        <v>23</v>
      </c>
      <c r="B13" s="64" t="s">
        <v>98</v>
      </c>
      <c r="C13" s="63">
        <v>24</v>
      </c>
    </row>
    <row r="14" spans="1:3" ht="21">
      <c r="A14" s="63">
        <v>25</v>
      </c>
      <c r="B14" s="64" t="s">
        <v>99</v>
      </c>
      <c r="C14" s="63">
        <v>26</v>
      </c>
    </row>
    <row r="15" spans="1:3" ht="21">
      <c r="A15" s="63">
        <v>27</v>
      </c>
      <c r="B15" s="64" t="s">
        <v>100</v>
      </c>
      <c r="C15" s="63">
        <v>28</v>
      </c>
    </row>
    <row r="16" spans="1:3" ht="21">
      <c r="A16" s="63">
        <v>29</v>
      </c>
      <c r="B16" s="64" t="s">
        <v>101</v>
      </c>
      <c r="C16" s="63">
        <v>30</v>
      </c>
    </row>
    <row r="17" spans="1:3" ht="21">
      <c r="A17" s="63">
        <v>31</v>
      </c>
      <c r="B17" s="64" t="s">
        <v>102</v>
      </c>
      <c r="C17" s="63">
        <v>32</v>
      </c>
    </row>
    <row r="18" spans="1:3" ht="21">
      <c r="A18" s="63">
        <v>33</v>
      </c>
      <c r="B18" s="64" t="s">
        <v>103</v>
      </c>
      <c r="C18" s="63">
        <v>34</v>
      </c>
    </row>
  </sheetData>
  <phoneticPr fontId="4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1"/>
  <sheetViews>
    <sheetView workbookViewId="0">
      <selection activeCell="E1" sqref="E1:E81"/>
    </sheetView>
  </sheetViews>
  <sheetFormatPr defaultRowHeight="17"/>
  <cols>
    <col min="1" max="1" width="17.81640625" bestFit="1" customWidth="1"/>
    <col min="2" max="2" width="16.81640625" bestFit="1" customWidth="1"/>
    <col min="3" max="3" width="14.81640625" bestFit="1" customWidth="1"/>
    <col min="4" max="4" width="13" customWidth="1"/>
    <col min="5" max="5" width="15.1796875" customWidth="1"/>
    <col min="6" max="6" width="20.453125" bestFit="1" customWidth="1"/>
    <col min="7" max="7" width="6.54296875" bestFit="1" customWidth="1"/>
    <col min="8" max="8" width="15.36328125" bestFit="1" customWidth="1"/>
    <col min="9" max="9" width="9.6328125" bestFit="1" customWidth="1"/>
  </cols>
  <sheetData>
    <row r="1" spans="1:9">
      <c r="A1" t="s">
        <v>47</v>
      </c>
      <c r="B1" t="s">
        <v>48</v>
      </c>
      <c r="C1" t="s">
        <v>49</v>
      </c>
      <c r="D1" s="72" t="s">
        <v>117</v>
      </c>
      <c r="E1" s="72" t="s">
        <v>50</v>
      </c>
      <c r="F1" s="75" t="str">
        <f>年齡轉換_範例!F1</f>
        <v>計算年齡基準日</v>
      </c>
      <c r="G1" s="75">
        <f>年齡轉換_範例!G1</f>
        <v>73293</v>
      </c>
      <c r="H1" s="75" t="str">
        <f>年齡轉換_範例!H1</f>
        <v>超過年齡上限</v>
      </c>
      <c r="I1" s="83">
        <f>年齡轉換_範例!I1</f>
        <v>73293</v>
      </c>
    </row>
    <row r="2" spans="1:9">
      <c r="A2" t="str">
        <f>IF('11505中壢選拔報名表'!C4="","",'11505中壢選拔報名表'!C4)</f>
        <v/>
      </c>
      <c r="B2" s="41" t="e">
        <f>IF(ISBLANK(A2),"無資料",DATEVALUE(CONCATENATE(TEXT(VALUE(IF(LEN(A2)=6,LEFT(A2,2),LEFT(A2,3)))+1911,"0000"),"/",IF(LEN(A2)=6,MID(A2,3,2),MID(A2,4,2)),"/",RIGHT(A2,2))))</f>
        <v>#VALUE!</v>
      </c>
      <c r="C2" t="e">
        <f>IF(B2="無資料","無資料",TEXT(YEAR(B2)-1911,"00")&amp;"年"&amp;TEXT(MONTH(B2),"00")&amp;"月"&amp;TEXT(DAY(B2),"00")&amp;"日")</f>
        <v>#VALUE!</v>
      </c>
      <c r="D2" s="76" t="e">
        <f>DATEDIF(B2,$I$1,"d")</f>
        <v>#VALUE!</v>
      </c>
      <c r="E2" t="str">
        <f>IF(ISERROR(D2),"生日錯誤",INDEX(H:H,MATCH(D2,G:G,-1)))</f>
        <v>生日錯誤</v>
      </c>
      <c r="F2" s="75" t="str">
        <f>年齡轉換_範例!F2</f>
        <v>社會組年齡上限</v>
      </c>
      <c r="G2" s="75">
        <f>年齡轉換_範例!G2</f>
        <v>61604</v>
      </c>
      <c r="H2" s="75" t="str">
        <f>年齡轉換_範例!H2</f>
        <v>社會組</v>
      </c>
      <c r="I2" s="75">
        <f>年齡轉換_範例!I2</f>
        <v>0</v>
      </c>
    </row>
    <row r="3" spans="1:9">
      <c r="A3" t="str">
        <f>IF('11505中壢選拔報名表'!C5="","",'11505中壢選拔報名表'!C5)</f>
        <v/>
      </c>
      <c r="B3" s="41" t="e">
        <f t="shared" ref="B3:B41" si="0">IF(ISBLANK(A3),"無資料",DATEVALUE(CONCATENATE(TEXT(VALUE(IF(LEN(A3)=6,LEFT(A3,2),LEFT(A3,3)))+1911,"0000"),"/",IF(LEN(A3)=6,MID(A3,3,2),MID(A3,4,2)),"/",RIGHT(A3,2))))</f>
        <v>#VALUE!</v>
      </c>
      <c r="C3" t="e">
        <f t="shared" ref="C3:C41" si="1">IF(B3="無資料","無資料",TEXT(YEAR(B3)-1911,"00")&amp;"年"&amp;TEXT(MONTH(B3),"00")&amp;"月"&amp;TEXT(DAY(B3),"00")&amp;"日")</f>
        <v>#VALUE!</v>
      </c>
      <c r="D3" s="76" t="e">
        <f t="shared" ref="D3:D66" si="2">DATEDIF(B3,$I$1,"d")</f>
        <v>#VALUE!</v>
      </c>
      <c r="E3" t="str">
        <f t="shared" ref="E3:E66" si="3">IF(ISERROR(D3),"生日錯誤",INDEX(H:H,MATCH(D3,G:G,-1)))</f>
        <v>生日錯誤</v>
      </c>
      <c r="F3" s="75" t="str">
        <f>年齡轉換_範例!F3</f>
        <v>社會組年齡下限</v>
      </c>
      <c r="G3" s="75">
        <f>年齡轉換_範例!G3</f>
        <v>32507</v>
      </c>
      <c r="H3" s="75" t="str">
        <f>年齡轉換_範例!H3</f>
        <v>社會組</v>
      </c>
      <c r="I3" s="75">
        <f>年齡轉換_範例!I3</f>
        <v>0</v>
      </c>
    </row>
    <row r="4" spans="1:9">
      <c r="A4" t="str">
        <f>IF('11505中壢選拔報名表'!C6="","",'11505中壢選拔報名表'!C6)</f>
        <v/>
      </c>
      <c r="B4" s="41" t="e">
        <f t="shared" si="0"/>
        <v>#VALUE!</v>
      </c>
      <c r="C4" t="e">
        <f t="shared" si="1"/>
        <v>#VALUE!</v>
      </c>
      <c r="D4" s="76" t="e">
        <f t="shared" si="2"/>
        <v>#VALUE!</v>
      </c>
      <c r="E4" t="str">
        <f t="shared" si="3"/>
        <v>生日錯誤</v>
      </c>
      <c r="F4" s="75" t="str">
        <f>年齡轉換_範例!F4</f>
        <v>國中組年齡上限</v>
      </c>
      <c r="G4" s="75">
        <f>年齡轉換_範例!G4</f>
        <v>32506</v>
      </c>
      <c r="H4" s="75" t="str">
        <f>年齡轉換_範例!H4</f>
        <v>國中組</v>
      </c>
      <c r="I4" s="75">
        <f>年齡轉換_範例!I4</f>
        <v>0</v>
      </c>
    </row>
    <row r="5" spans="1:9">
      <c r="A5" t="str">
        <f>IF('11505中壢選拔報名表'!C7="","",'11505中壢選拔報名表'!C7)</f>
        <v/>
      </c>
      <c r="B5" s="41" t="e">
        <f t="shared" si="0"/>
        <v>#VALUE!</v>
      </c>
      <c r="C5" t="e">
        <f t="shared" si="1"/>
        <v>#VALUE!</v>
      </c>
      <c r="D5" s="76" t="e">
        <f t="shared" si="2"/>
        <v>#VALUE!</v>
      </c>
      <c r="E5" t="str">
        <f t="shared" si="3"/>
        <v>生日錯誤</v>
      </c>
      <c r="F5" s="75" t="str">
        <f>年齡轉換_範例!F5</f>
        <v>國中組年齡下限</v>
      </c>
      <c r="G5" s="75">
        <f>年齡轉換_範例!G5</f>
        <v>31411</v>
      </c>
      <c r="H5" s="75" t="str">
        <f>年齡轉換_範例!H5</f>
        <v>國中組</v>
      </c>
      <c r="I5" s="75">
        <f>年齡轉換_範例!I5</f>
        <v>0</v>
      </c>
    </row>
    <row r="6" spans="1:9">
      <c r="A6" t="str">
        <f>IF('11505中壢選拔報名表'!C8="","",'11505中壢選拔報名表'!C8)</f>
        <v/>
      </c>
      <c r="B6" s="41" t="e">
        <f t="shared" si="0"/>
        <v>#VALUE!</v>
      </c>
      <c r="C6" t="e">
        <f t="shared" si="1"/>
        <v>#VALUE!</v>
      </c>
      <c r="D6" s="76" t="e">
        <f t="shared" si="2"/>
        <v>#VALUE!</v>
      </c>
      <c r="E6" t="str">
        <f t="shared" si="3"/>
        <v>生日錯誤</v>
      </c>
      <c r="F6" s="75" t="str">
        <f>年齡轉換_範例!F6</f>
        <v>國小組年齡上限</v>
      </c>
      <c r="G6" s="75">
        <f>年齡轉換_範例!G6</f>
        <v>31410</v>
      </c>
      <c r="H6" s="75" t="str">
        <f>年齡轉換_範例!H6</f>
        <v>國小組</v>
      </c>
      <c r="I6" s="75">
        <f>年齡轉換_範例!I6</f>
        <v>0</v>
      </c>
    </row>
    <row r="7" spans="1:9">
      <c r="A7" t="str">
        <f>IF('11505中壢選拔報名表'!C9="","",'11505中壢選拔報名表'!C9)</f>
        <v/>
      </c>
      <c r="B7" s="41" t="e">
        <f t="shared" si="0"/>
        <v>#VALUE!</v>
      </c>
      <c r="C7" t="e">
        <f t="shared" si="1"/>
        <v>#VALUE!</v>
      </c>
      <c r="D7" s="76" t="e">
        <f t="shared" si="2"/>
        <v>#VALUE!</v>
      </c>
      <c r="E7" t="str">
        <f t="shared" si="3"/>
        <v>生日錯誤</v>
      </c>
      <c r="F7" s="75" t="str">
        <f>年齡轉換_範例!F7</f>
        <v>國小組年齡下限</v>
      </c>
      <c r="G7" s="75">
        <f>年齡轉換_範例!G7</f>
        <v>28489</v>
      </c>
      <c r="H7" s="75" t="str">
        <f>年齡轉換_範例!H7</f>
        <v>國小組</v>
      </c>
      <c r="I7" s="75">
        <f>年齡轉換_範例!I7</f>
        <v>0</v>
      </c>
    </row>
    <row r="8" spans="1:9">
      <c r="A8" t="str">
        <f>IF('11505中壢選拔報名表'!C10="","",'11505中壢選拔報名表'!C10)</f>
        <v/>
      </c>
      <c r="B8" s="41" t="e">
        <f t="shared" si="0"/>
        <v>#VALUE!</v>
      </c>
      <c r="C8" t="e">
        <f t="shared" si="1"/>
        <v>#VALUE!</v>
      </c>
      <c r="D8" s="76" t="e">
        <f t="shared" si="2"/>
        <v>#VALUE!</v>
      </c>
      <c r="E8" t="str">
        <f t="shared" si="3"/>
        <v>生日錯誤</v>
      </c>
      <c r="F8" s="75">
        <f>年齡轉換_範例!F8</f>
        <v>0</v>
      </c>
      <c r="G8" s="75">
        <f>年齡轉換_範例!G8</f>
        <v>28488</v>
      </c>
      <c r="H8" s="75" t="str">
        <f>年齡轉換_範例!H8</f>
        <v>低於年齡下限</v>
      </c>
      <c r="I8" s="75">
        <f>年齡轉換_範例!I8</f>
        <v>0</v>
      </c>
    </row>
    <row r="9" spans="1:9">
      <c r="A9" t="str">
        <f>IF('11505中壢選拔報名表'!C11="","",'11505中壢選拔報名表'!C11)</f>
        <v/>
      </c>
      <c r="B9" s="41" t="e">
        <f t="shared" si="0"/>
        <v>#VALUE!</v>
      </c>
      <c r="C9" t="e">
        <f t="shared" si="1"/>
        <v>#VALUE!</v>
      </c>
      <c r="D9" s="76" t="e">
        <f t="shared" si="2"/>
        <v>#VALUE!</v>
      </c>
      <c r="E9" t="str">
        <f t="shared" si="3"/>
        <v>生日錯誤</v>
      </c>
      <c r="F9" s="75">
        <f>年齡轉換_範例!F9</f>
        <v>0</v>
      </c>
      <c r="G9" s="75">
        <f>年齡轉換_範例!G9</f>
        <v>0</v>
      </c>
      <c r="H9" s="75">
        <f>年齡轉換_範例!H9</f>
        <v>0</v>
      </c>
      <c r="I9" s="75">
        <f>年齡轉換_範例!I9</f>
        <v>0</v>
      </c>
    </row>
    <row r="10" spans="1:9">
      <c r="A10" t="str">
        <f>IF('11505中壢選拔報名表'!C12="","",'11505中壢選拔報名表'!C12)</f>
        <v/>
      </c>
      <c r="B10" s="41" t="e">
        <f t="shared" si="0"/>
        <v>#VALUE!</v>
      </c>
      <c r="C10" t="e">
        <f t="shared" si="1"/>
        <v>#VALUE!</v>
      </c>
      <c r="D10" s="76" t="e">
        <f t="shared" si="2"/>
        <v>#VALUE!</v>
      </c>
      <c r="E10" t="str">
        <f t="shared" si="3"/>
        <v>生日錯誤</v>
      </c>
      <c r="F10" s="75">
        <f>年齡轉換_範例!F10</f>
        <v>0</v>
      </c>
      <c r="G10" s="75">
        <f>年齡轉換_範例!G10</f>
        <v>0</v>
      </c>
      <c r="H10" s="75">
        <f>年齡轉換_範例!H10</f>
        <v>0</v>
      </c>
      <c r="I10" s="75">
        <f>年齡轉換_範例!I10</f>
        <v>0</v>
      </c>
    </row>
    <row r="11" spans="1:9">
      <c r="A11" t="str">
        <f>IF('11505中壢選拔報名表'!C13="","",'11505中壢選拔報名表'!C13)</f>
        <v/>
      </c>
      <c r="B11" s="41" t="e">
        <f t="shared" si="0"/>
        <v>#VALUE!</v>
      </c>
      <c r="C11" t="e">
        <f t="shared" si="1"/>
        <v>#VALUE!</v>
      </c>
      <c r="D11" s="76" t="e">
        <f t="shared" si="2"/>
        <v>#VALUE!</v>
      </c>
      <c r="E11" t="str">
        <f t="shared" si="3"/>
        <v>生日錯誤</v>
      </c>
      <c r="F11" s="75">
        <f>年齡轉換_範例!F11</f>
        <v>0</v>
      </c>
      <c r="G11" s="75">
        <f>年齡轉換_範例!G11</f>
        <v>0</v>
      </c>
      <c r="H11" s="75">
        <f>年齡轉換_範例!H11</f>
        <v>0</v>
      </c>
      <c r="I11" s="75">
        <f>年齡轉換_範例!I11</f>
        <v>0</v>
      </c>
    </row>
    <row r="12" spans="1:9">
      <c r="A12" t="str">
        <f>IF('11505中壢選拔報名表'!C14="","",'11505中壢選拔報名表'!C14)</f>
        <v/>
      </c>
      <c r="B12" s="41" t="e">
        <f t="shared" si="0"/>
        <v>#VALUE!</v>
      </c>
      <c r="C12" t="e">
        <f t="shared" si="1"/>
        <v>#VALUE!</v>
      </c>
      <c r="D12" s="76" t="e">
        <f t="shared" si="2"/>
        <v>#VALUE!</v>
      </c>
      <c r="E12" t="str">
        <f t="shared" si="3"/>
        <v>生日錯誤</v>
      </c>
    </row>
    <row r="13" spans="1:9">
      <c r="A13" t="str">
        <f>IF('11505中壢選拔報名表'!C15="","",'11505中壢選拔報名表'!C15)</f>
        <v/>
      </c>
      <c r="B13" s="41" t="e">
        <f t="shared" si="0"/>
        <v>#VALUE!</v>
      </c>
      <c r="C13" t="e">
        <f t="shared" si="1"/>
        <v>#VALUE!</v>
      </c>
      <c r="D13" s="76" t="e">
        <f t="shared" si="2"/>
        <v>#VALUE!</v>
      </c>
      <c r="E13" t="str">
        <f t="shared" si="3"/>
        <v>生日錯誤</v>
      </c>
    </row>
    <row r="14" spans="1:9">
      <c r="A14" t="str">
        <f>IF('11505中壢選拔報名表'!C16="","",'11505中壢選拔報名表'!C16)</f>
        <v/>
      </c>
      <c r="B14" s="41" t="e">
        <f t="shared" si="0"/>
        <v>#VALUE!</v>
      </c>
      <c r="C14" t="e">
        <f t="shared" si="1"/>
        <v>#VALUE!</v>
      </c>
      <c r="D14" s="76" t="e">
        <f t="shared" si="2"/>
        <v>#VALUE!</v>
      </c>
      <c r="E14" t="str">
        <f t="shared" si="3"/>
        <v>生日錯誤</v>
      </c>
    </row>
    <row r="15" spans="1:9">
      <c r="A15" t="str">
        <f>IF('11505中壢選拔報名表'!C17="","",'11505中壢選拔報名表'!C17)</f>
        <v/>
      </c>
      <c r="B15" s="41" t="e">
        <f t="shared" si="0"/>
        <v>#VALUE!</v>
      </c>
      <c r="C15" t="e">
        <f t="shared" si="1"/>
        <v>#VALUE!</v>
      </c>
      <c r="D15" s="76" t="e">
        <f t="shared" si="2"/>
        <v>#VALUE!</v>
      </c>
      <c r="E15" t="str">
        <f t="shared" si="3"/>
        <v>生日錯誤</v>
      </c>
    </row>
    <row r="16" spans="1:9">
      <c r="A16" t="str">
        <f>IF('11505中壢選拔報名表'!C18="","",'11505中壢選拔報名表'!C18)</f>
        <v/>
      </c>
      <c r="B16" s="41" t="e">
        <f t="shared" si="0"/>
        <v>#VALUE!</v>
      </c>
      <c r="C16" t="e">
        <f t="shared" si="1"/>
        <v>#VALUE!</v>
      </c>
      <c r="D16" s="76" t="e">
        <f t="shared" si="2"/>
        <v>#VALUE!</v>
      </c>
      <c r="E16" t="str">
        <f t="shared" si="3"/>
        <v>生日錯誤</v>
      </c>
    </row>
    <row r="17" spans="1:5">
      <c r="A17" t="str">
        <f>IF('11505中壢選拔報名表'!C19="","",'11505中壢選拔報名表'!C19)</f>
        <v/>
      </c>
      <c r="B17" s="41" t="e">
        <f t="shared" si="0"/>
        <v>#VALUE!</v>
      </c>
      <c r="C17" t="e">
        <f t="shared" si="1"/>
        <v>#VALUE!</v>
      </c>
      <c r="D17" s="76" t="e">
        <f t="shared" si="2"/>
        <v>#VALUE!</v>
      </c>
      <c r="E17" t="str">
        <f t="shared" si="3"/>
        <v>生日錯誤</v>
      </c>
    </row>
    <row r="18" spans="1:5">
      <c r="A18" t="str">
        <f>IF('11505中壢選拔報名表'!C20="","",'11505中壢選拔報名表'!C20)</f>
        <v/>
      </c>
      <c r="B18" s="41" t="e">
        <f t="shared" si="0"/>
        <v>#VALUE!</v>
      </c>
      <c r="C18" t="e">
        <f t="shared" si="1"/>
        <v>#VALUE!</v>
      </c>
      <c r="D18" s="76" t="e">
        <f t="shared" si="2"/>
        <v>#VALUE!</v>
      </c>
      <c r="E18" t="str">
        <f t="shared" si="3"/>
        <v>生日錯誤</v>
      </c>
    </row>
    <row r="19" spans="1:5">
      <c r="A19" t="str">
        <f>IF('11505中壢選拔報名表'!C21="","",'11505中壢選拔報名表'!C21)</f>
        <v/>
      </c>
      <c r="B19" s="41" t="e">
        <f t="shared" si="0"/>
        <v>#VALUE!</v>
      </c>
      <c r="C19" t="e">
        <f t="shared" si="1"/>
        <v>#VALUE!</v>
      </c>
      <c r="D19" s="76" t="e">
        <f t="shared" si="2"/>
        <v>#VALUE!</v>
      </c>
      <c r="E19" t="str">
        <f t="shared" si="3"/>
        <v>生日錯誤</v>
      </c>
    </row>
    <row r="20" spans="1:5">
      <c r="A20" t="str">
        <f>IF('11505中壢選拔報名表'!C22="","",'11505中壢選拔報名表'!C22)</f>
        <v/>
      </c>
      <c r="B20" s="41" t="e">
        <f t="shared" si="0"/>
        <v>#VALUE!</v>
      </c>
      <c r="C20" t="e">
        <f t="shared" si="1"/>
        <v>#VALUE!</v>
      </c>
      <c r="D20" s="76" t="e">
        <f t="shared" si="2"/>
        <v>#VALUE!</v>
      </c>
      <c r="E20" t="str">
        <f t="shared" si="3"/>
        <v>生日錯誤</v>
      </c>
    </row>
    <row r="21" spans="1:5">
      <c r="A21" t="str">
        <f>IF('11505中壢選拔報名表'!C23="","",'11505中壢選拔報名表'!C23)</f>
        <v/>
      </c>
      <c r="B21" s="41" t="e">
        <f t="shared" si="0"/>
        <v>#VALUE!</v>
      </c>
      <c r="C21" t="e">
        <f t="shared" si="1"/>
        <v>#VALUE!</v>
      </c>
      <c r="D21" s="76" t="e">
        <f t="shared" si="2"/>
        <v>#VALUE!</v>
      </c>
      <c r="E21" t="str">
        <f t="shared" si="3"/>
        <v>生日錯誤</v>
      </c>
    </row>
    <row r="22" spans="1:5">
      <c r="A22" t="str">
        <f>IF('11505中壢選拔報名表'!C24="","",'11505中壢選拔報名表'!C24)</f>
        <v/>
      </c>
      <c r="B22" s="41" t="e">
        <f t="shared" si="0"/>
        <v>#VALUE!</v>
      </c>
      <c r="C22" t="e">
        <f t="shared" si="1"/>
        <v>#VALUE!</v>
      </c>
      <c r="D22" s="76" t="e">
        <f t="shared" si="2"/>
        <v>#VALUE!</v>
      </c>
      <c r="E22" t="str">
        <f t="shared" si="3"/>
        <v>生日錯誤</v>
      </c>
    </row>
    <row r="23" spans="1:5">
      <c r="A23" t="str">
        <f>IF('11505中壢選拔報名表'!C25="","",'11505中壢選拔報名表'!C25)</f>
        <v/>
      </c>
      <c r="B23" s="41" t="e">
        <f t="shared" si="0"/>
        <v>#VALUE!</v>
      </c>
      <c r="C23" t="e">
        <f t="shared" si="1"/>
        <v>#VALUE!</v>
      </c>
      <c r="D23" s="76" t="e">
        <f t="shared" si="2"/>
        <v>#VALUE!</v>
      </c>
      <c r="E23" t="str">
        <f t="shared" si="3"/>
        <v>生日錯誤</v>
      </c>
    </row>
    <row r="24" spans="1:5">
      <c r="A24" t="str">
        <f>IF('11505中壢選拔報名表'!C26="","",'11505中壢選拔報名表'!C26)</f>
        <v/>
      </c>
      <c r="B24" s="41" t="e">
        <f t="shared" si="0"/>
        <v>#VALUE!</v>
      </c>
      <c r="C24" t="e">
        <f t="shared" si="1"/>
        <v>#VALUE!</v>
      </c>
      <c r="D24" s="76" t="e">
        <f t="shared" si="2"/>
        <v>#VALUE!</v>
      </c>
      <c r="E24" t="str">
        <f t="shared" si="3"/>
        <v>生日錯誤</v>
      </c>
    </row>
    <row r="25" spans="1:5">
      <c r="A25" t="str">
        <f>IF('11505中壢選拔報名表'!C27="","",'11505中壢選拔報名表'!C27)</f>
        <v/>
      </c>
      <c r="B25" s="41" t="e">
        <f t="shared" si="0"/>
        <v>#VALUE!</v>
      </c>
      <c r="C25" t="e">
        <f t="shared" si="1"/>
        <v>#VALUE!</v>
      </c>
      <c r="D25" s="76" t="e">
        <f t="shared" si="2"/>
        <v>#VALUE!</v>
      </c>
      <c r="E25" t="str">
        <f t="shared" si="3"/>
        <v>生日錯誤</v>
      </c>
    </row>
    <row r="26" spans="1:5">
      <c r="A26" t="str">
        <f>IF('11505中壢選拔報名表'!C28="","",'11505中壢選拔報名表'!C28)</f>
        <v/>
      </c>
      <c r="B26" s="41" t="e">
        <f t="shared" si="0"/>
        <v>#VALUE!</v>
      </c>
      <c r="C26" t="e">
        <f t="shared" si="1"/>
        <v>#VALUE!</v>
      </c>
      <c r="D26" s="76" t="e">
        <f t="shared" si="2"/>
        <v>#VALUE!</v>
      </c>
      <c r="E26" t="str">
        <f t="shared" si="3"/>
        <v>生日錯誤</v>
      </c>
    </row>
    <row r="27" spans="1:5">
      <c r="A27" t="str">
        <f>IF('11505中壢選拔報名表'!C29="","",'11505中壢選拔報名表'!C29)</f>
        <v/>
      </c>
      <c r="B27" s="41" t="e">
        <f t="shared" si="0"/>
        <v>#VALUE!</v>
      </c>
      <c r="C27" t="e">
        <f t="shared" si="1"/>
        <v>#VALUE!</v>
      </c>
      <c r="D27" s="76" t="e">
        <f t="shared" si="2"/>
        <v>#VALUE!</v>
      </c>
      <c r="E27" t="str">
        <f t="shared" si="3"/>
        <v>生日錯誤</v>
      </c>
    </row>
    <row r="28" spans="1:5">
      <c r="A28" t="str">
        <f>IF('11505中壢選拔報名表'!C30="","",'11505中壢選拔報名表'!C30)</f>
        <v/>
      </c>
      <c r="B28" s="41" t="e">
        <f t="shared" si="0"/>
        <v>#VALUE!</v>
      </c>
      <c r="C28" t="e">
        <f t="shared" si="1"/>
        <v>#VALUE!</v>
      </c>
      <c r="D28" s="76" t="e">
        <f t="shared" si="2"/>
        <v>#VALUE!</v>
      </c>
      <c r="E28" t="str">
        <f t="shared" si="3"/>
        <v>生日錯誤</v>
      </c>
    </row>
    <row r="29" spans="1:5">
      <c r="A29" t="str">
        <f>IF('11505中壢選拔報名表'!C31="","",'11505中壢選拔報名表'!C31)</f>
        <v/>
      </c>
      <c r="B29" s="41" t="e">
        <f t="shared" si="0"/>
        <v>#VALUE!</v>
      </c>
      <c r="C29" t="e">
        <f t="shared" si="1"/>
        <v>#VALUE!</v>
      </c>
      <c r="D29" s="76" t="e">
        <f t="shared" si="2"/>
        <v>#VALUE!</v>
      </c>
      <c r="E29" t="str">
        <f t="shared" si="3"/>
        <v>生日錯誤</v>
      </c>
    </row>
    <row r="30" spans="1:5">
      <c r="A30" t="str">
        <f>IF('11505中壢選拔報名表'!C32="","",'11505中壢選拔報名表'!C32)</f>
        <v/>
      </c>
      <c r="B30" s="41" t="e">
        <f t="shared" si="0"/>
        <v>#VALUE!</v>
      </c>
      <c r="C30" t="e">
        <f t="shared" si="1"/>
        <v>#VALUE!</v>
      </c>
      <c r="D30" s="76" t="e">
        <f t="shared" si="2"/>
        <v>#VALUE!</v>
      </c>
      <c r="E30" t="str">
        <f t="shared" si="3"/>
        <v>生日錯誤</v>
      </c>
    </row>
    <row r="31" spans="1:5">
      <c r="A31" t="str">
        <f>IF('11505中壢選拔報名表'!C33="","",'11505中壢選拔報名表'!C33)</f>
        <v/>
      </c>
      <c r="B31" s="41" t="e">
        <f t="shared" si="0"/>
        <v>#VALUE!</v>
      </c>
      <c r="C31" t="e">
        <f t="shared" si="1"/>
        <v>#VALUE!</v>
      </c>
      <c r="D31" s="76" t="e">
        <f t="shared" si="2"/>
        <v>#VALUE!</v>
      </c>
      <c r="E31" t="str">
        <f t="shared" si="3"/>
        <v>生日錯誤</v>
      </c>
    </row>
    <row r="32" spans="1:5">
      <c r="A32" t="str">
        <f>IF('11505中壢選拔報名表'!C34="","",'11505中壢選拔報名表'!C34)</f>
        <v/>
      </c>
      <c r="B32" s="41" t="e">
        <f t="shared" si="0"/>
        <v>#VALUE!</v>
      </c>
      <c r="C32" t="e">
        <f t="shared" si="1"/>
        <v>#VALUE!</v>
      </c>
      <c r="D32" s="76" t="e">
        <f t="shared" si="2"/>
        <v>#VALUE!</v>
      </c>
      <c r="E32" t="str">
        <f t="shared" si="3"/>
        <v>生日錯誤</v>
      </c>
    </row>
    <row r="33" spans="1:5">
      <c r="A33" t="str">
        <f>IF('11505中壢選拔報名表'!C35="","",'11505中壢選拔報名表'!C35)</f>
        <v/>
      </c>
      <c r="B33" s="41" t="e">
        <f t="shared" si="0"/>
        <v>#VALUE!</v>
      </c>
      <c r="C33" t="e">
        <f t="shared" si="1"/>
        <v>#VALUE!</v>
      </c>
      <c r="D33" s="76" t="e">
        <f t="shared" si="2"/>
        <v>#VALUE!</v>
      </c>
      <c r="E33" t="str">
        <f t="shared" si="3"/>
        <v>生日錯誤</v>
      </c>
    </row>
    <row r="34" spans="1:5">
      <c r="A34" t="str">
        <f>'11505中壢選拔報名表'!C36</f>
        <v>本項參賽人數</v>
      </c>
      <c r="B34" s="41" t="e">
        <f t="shared" si="0"/>
        <v>#VALUE!</v>
      </c>
      <c r="C34" t="e">
        <f t="shared" si="1"/>
        <v>#VALUE!</v>
      </c>
      <c r="D34" s="76" t="e">
        <f t="shared" si="2"/>
        <v>#VALUE!</v>
      </c>
      <c r="E34" t="str">
        <f t="shared" si="3"/>
        <v>生日錯誤</v>
      </c>
    </row>
    <row r="35" spans="1:5">
      <c r="A35" t="str">
        <f>'11505中壢選拔報名表'!C37</f>
        <v>本項男選手人數</v>
      </c>
      <c r="B35" s="41" t="e">
        <f t="shared" si="0"/>
        <v>#VALUE!</v>
      </c>
      <c r="C35" t="e">
        <f t="shared" si="1"/>
        <v>#VALUE!</v>
      </c>
      <c r="D35" s="76" t="e">
        <f t="shared" si="2"/>
        <v>#VALUE!</v>
      </c>
      <c r="E35" t="str">
        <f t="shared" si="3"/>
        <v>生日錯誤</v>
      </c>
    </row>
    <row r="36" spans="1:5">
      <c r="A36" t="str">
        <f>'11505中壢選拔報名表'!C38</f>
        <v>本項女選手人數</v>
      </c>
      <c r="B36" s="41" t="e">
        <f t="shared" si="0"/>
        <v>#VALUE!</v>
      </c>
      <c r="C36" t="e">
        <f t="shared" si="1"/>
        <v>#VALUE!</v>
      </c>
      <c r="D36" s="76" t="e">
        <f t="shared" si="2"/>
        <v>#VALUE!</v>
      </c>
      <c r="E36" t="str">
        <f t="shared" si="3"/>
        <v>生日錯誤</v>
      </c>
    </row>
    <row r="37" spans="1:5">
      <c r="A37">
        <f>'11505中壢選拔報名表'!C39</f>
        <v>0</v>
      </c>
      <c r="B37" s="41" t="e">
        <f t="shared" si="0"/>
        <v>#VALUE!</v>
      </c>
      <c r="C37" t="e">
        <f t="shared" si="1"/>
        <v>#VALUE!</v>
      </c>
      <c r="D37" s="76" t="e">
        <f t="shared" si="2"/>
        <v>#VALUE!</v>
      </c>
      <c r="E37" t="str">
        <f t="shared" si="3"/>
        <v>生日錯誤</v>
      </c>
    </row>
    <row r="38" spans="1:5">
      <c r="A38">
        <f>'11505中壢選拔報名表'!C40</f>
        <v>0</v>
      </c>
      <c r="B38" s="41" t="e">
        <f t="shared" si="0"/>
        <v>#VALUE!</v>
      </c>
      <c r="C38" t="e">
        <f t="shared" si="1"/>
        <v>#VALUE!</v>
      </c>
      <c r="D38" s="76" t="e">
        <f t="shared" si="2"/>
        <v>#VALUE!</v>
      </c>
      <c r="E38" t="str">
        <f t="shared" si="3"/>
        <v>生日錯誤</v>
      </c>
    </row>
    <row r="39" spans="1:5">
      <c r="A39">
        <f>'11505中壢選拔報名表'!C41</f>
        <v>0</v>
      </c>
      <c r="B39" s="41" t="e">
        <f t="shared" si="0"/>
        <v>#VALUE!</v>
      </c>
      <c r="C39" t="e">
        <f t="shared" si="1"/>
        <v>#VALUE!</v>
      </c>
      <c r="D39" s="76" t="e">
        <f t="shared" si="2"/>
        <v>#VALUE!</v>
      </c>
      <c r="E39" t="str">
        <f t="shared" si="3"/>
        <v>生日錯誤</v>
      </c>
    </row>
    <row r="40" spans="1:5">
      <c r="A40">
        <f>'11505中壢選拔報名表'!C42</f>
        <v>0</v>
      </c>
      <c r="B40" s="41" t="e">
        <f t="shared" si="0"/>
        <v>#VALUE!</v>
      </c>
      <c r="C40" t="e">
        <f t="shared" si="1"/>
        <v>#VALUE!</v>
      </c>
      <c r="D40" s="76" t="e">
        <f t="shared" si="2"/>
        <v>#VALUE!</v>
      </c>
      <c r="E40" t="str">
        <f t="shared" si="3"/>
        <v>生日錯誤</v>
      </c>
    </row>
    <row r="41" spans="1:5">
      <c r="A41">
        <f>'11505中壢選拔報名表'!C43</f>
        <v>0</v>
      </c>
      <c r="B41" s="41" t="e">
        <f t="shared" si="0"/>
        <v>#VALUE!</v>
      </c>
      <c r="C41" t="e">
        <f t="shared" si="1"/>
        <v>#VALUE!</v>
      </c>
      <c r="D41" s="76" t="e">
        <f t="shared" si="2"/>
        <v>#VALUE!</v>
      </c>
      <c r="E41" t="str">
        <f t="shared" si="3"/>
        <v>生日錯誤</v>
      </c>
    </row>
    <row r="42" spans="1:5">
      <c r="A42">
        <f>'11505中壢選拔報名表'!C44</f>
        <v>0</v>
      </c>
      <c r="B42" s="41" t="e">
        <f t="shared" ref="B42:B66" si="4">IF(ISBLANK(A42),"無資料",DATEVALUE(CONCATENATE(TEXT(VALUE(IF(LEN(A42)=6,LEFT(A42,2),LEFT(A42,3)))+1911,"0000"),"/",IF(LEN(A42)=6,MID(A42,3,2),MID(A42,4,2)),"/",RIGHT(A42,2))))</f>
        <v>#VALUE!</v>
      </c>
      <c r="C42" t="e">
        <f t="shared" ref="C42:C66" si="5">IF(B42="無資料","無資料",TEXT(YEAR(B42)-1911,"00")&amp;"年"&amp;TEXT(MONTH(B42),"00")&amp;"月"&amp;TEXT(DAY(B42),"00")&amp;"日")</f>
        <v>#VALUE!</v>
      </c>
      <c r="D42" s="76" t="e">
        <f t="shared" si="2"/>
        <v>#VALUE!</v>
      </c>
      <c r="E42" t="str">
        <f t="shared" si="3"/>
        <v>生日錯誤</v>
      </c>
    </row>
    <row r="43" spans="1:5">
      <c r="A43">
        <f>'11505中壢選拔報名表'!C45</f>
        <v>0</v>
      </c>
      <c r="B43" s="41" t="e">
        <f t="shared" si="4"/>
        <v>#VALUE!</v>
      </c>
      <c r="C43" t="e">
        <f t="shared" si="5"/>
        <v>#VALUE!</v>
      </c>
      <c r="D43" s="76" t="e">
        <f t="shared" si="2"/>
        <v>#VALUE!</v>
      </c>
      <c r="E43" t="str">
        <f t="shared" si="3"/>
        <v>生日錯誤</v>
      </c>
    </row>
    <row r="44" spans="1:5">
      <c r="A44">
        <f>'11505中壢選拔報名表'!C46</f>
        <v>0</v>
      </c>
      <c r="B44" s="41" t="e">
        <f t="shared" si="4"/>
        <v>#VALUE!</v>
      </c>
      <c r="C44" t="e">
        <f t="shared" si="5"/>
        <v>#VALUE!</v>
      </c>
      <c r="D44" s="76" t="e">
        <f t="shared" si="2"/>
        <v>#VALUE!</v>
      </c>
      <c r="E44" t="str">
        <f t="shared" si="3"/>
        <v>生日錯誤</v>
      </c>
    </row>
    <row r="45" spans="1:5">
      <c r="A45">
        <f>'11505中壢選拔報名表'!C47</f>
        <v>0</v>
      </c>
      <c r="B45" s="41" t="e">
        <f t="shared" si="4"/>
        <v>#VALUE!</v>
      </c>
      <c r="C45" t="e">
        <f t="shared" si="5"/>
        <v>#VALUE!</v>
      </c>
      <c r="D45" s="76" t="e">
        <f t="shared" si="2"/>
        <v>#VALUE!</v>
      </c>
      <c r="E45" t="str">
        <f t="shared" si="3"/>
        <v>生日錯誤</v>
      </c>
    </row>
    <row r="46" spans="1:5">
      <c r="A46">
        <f>'11505中壢選拔報名表'!C48</f>
        <v>0</v>
      </c>
      <c r="B46" s="41" t="e">
        <f t="shared" si="4"/>
        <v>#VALUE!</v>
      </c>
      <c r="C46" t="e">
        <f t="shared" si="5"/>
        <v>#VALUE!</v>
      </c>
      <c r="D46" s="76" t="e">
        <f t="shared" si="2"/>
        <v>#VALUE!</v>
      </c>
      <c r="E46" t="str">
        <f t="shared" si="3"/>
        <v>生日錯誤</v>
      </c>
    </row>
    <row r="47" spans="1:5">
      <c r="A47">
        <f>'11505中壢選拔報名表'!C49</f>
        <v>0</v>
      </c>
      <c r="B47" s="41" t="e">
        <f t="shared" si="4"/>
        <v>#VALUE!</v>
      </c>
      <c r="C47" t="e">
        <f t="shared" si="5"/>
        <v>#VALUE!</v>
      </c>
      <c r="D47" s="76" t="e">
        <f t="shared" si="2"/>
        <v>#VALUE!</v>
      </c>
      <c r="E47" t="str">
        <f t="shared" si="3"/>
        <v>生日錯誤</v>
      </c>
    </row>
    <row r="48" spans="1:5">
      <c r="A48">
        <f>'11505中壢選拔報名表'!C50</f>
        <v>0</v>
      </c>
      <c r="B48" s="41" t="e">
        <f t="shared" si="4"/>
        <v>#VALUE!</v>
      </c>
      <c r="C48" t="e">
        <f t="shared" si="5"/>
        <v>#VALUE!</v>
      </c>
      <c r="D48" s="76" t="e">
        <f t="shared" si="2"/>
        <v>#VALUE!</v>
      </c>
      <c r="E48" t="str">
        <f t="shared" si="3"/>
        <v>生日錯誤</v>
      </c>
    </row>
    <row r="49" spans="1:5">
      <c r="A49">
        <f>'11505中壢選拔報名表'!C51</f>
        <v>0</v>
      </c>
      <c r="B49" s="41" t="e">
        <f t="shared" si="4"/>
        <v>#VALUE!</v>
      </c>
      <c r="C49" t="e">
        <f t="shared" si="5"/>
        <v>#VALUE!</v>
      </c>
      <c r="D49" s="76" t="e">
        <f t="shared" si="2"/>
        <v>#VALUE!</v>
      </c>
      <c r="E49" t="str">
        <f t="shared" si="3"/>
        <v>生日錯誤</v>
      </c>
    </row>
    <row r="50" spans="1:5">
      <c r="A50">
        <f>'11505中壢選拔報名表'!C52</f>
        <v>0</v>
      </c>
      <c r="B50" s="41" t="e">
        <f t="shared" si="4"/>
        <v>#VALUE!</v>
      </c>
      <c r="C50" t="e">
        <f t="shared" si="5"/>
        <v>#VALUE!</v>
      </c>
      <c r="D50" s="76" t="e">
        <f t="shared" si="2"/>
        <v>#VALUE!</v>
      </c>
      <c r="E50" t="str">
        <f t="shared" si="3"/>
        <v>生日錯誤</v>
      </c>
    </row>
    <row r="51" spans="1:5">
      <c r="A51">
        <f>'11505中壢選拔報名表'!C53</f>
        <v>0</v>
      </c>
      <c r="B51" s="41" t="e">
        <f t="shared" si="4"/>
        <v>#VALUE!</v>
      </c>
      <c r="C51" t="e">
        <f t="shared" si="5"/>
        <v>#VALUE!</v>
      </c>
      <c r="D51" s="76" t="e">
        <f t="shared" si="2"/>
        <v>#VALUE!</v>
      </c>
      <c r="E51" t="str">
        <f t="shared" si="3"/>
        <v>生日錯誤</v>
      </c>
    </row>
    <row r="52" spans="1:5">
      <c r="A52">
        <f>'11505中壢選拔報名表'!C54</f>
        <v>0</v>
      </c>
      <c r="B52" s="41" t="e">
        <f t="shared" si="4"/>
        <v>#VALUE!</v>
      </c>
      <c r="C52" t="e">
        <f t="shared" si="5"/>
        <v>#VALUE!</v>
      </c>
      <c r="D52" s="76" t="e">
        <f t="shared" si="2"/>
        <v>#VALUE!</v>
      </c>
      <c r="E52" t="str">
        <f t="shared" si="3"/>
        <v>生日錯誤</v>
      </c>
    </row>
    <row r="53" spans="1:5">
      <c r="A53">
        <f>'11505中壢選拔報名表'!C55</f>
        <v>0</v>
      </c>
      <c r="B53" s="41" t="e">
        <f t="shared" si="4"/>
        <v>#VALUE!</v>
      </c>
      <c r="C53" t="e">
        <f t="shared" si="5"/>
        <v>#VALUE!</v>
      </c>
      <c r="D53" s="76" t="e">
        <f t="shared" si="2"/>
        <v>#VALUE!</v>
      </c>
      <c r="E53" t="str">
        <f t="shared" si="3"/>
        <v>生日錯誤</v>
      </c>
    </row>
    <row r="54" spans="1:5">
      <c r="A54">
        <f>'11505中壢選拔報名表'!C56</f>
        <v>0</v>
      </c>
      <c r="B54" s="41" t="e">
        <f t="shared" si="4"/>
        <v>#VALUE!</v>
      </c>
      <c r="C54" t="e">
        <f t="shared" si="5"/>
        <v>#VALUE!</v>
      </c>
      <c r="D54" s="76" t="e">
        <f t="shared" si="2"/>
        <v>#VALUE!</v>
      </c>
      <c r="E54" t="str">
        <f t="shared" si="3"/>
        <v>生日錯誤</v>
      </c>
    </row>
    <row r="55" spans="1:5">
      <c r="A55">
        <f>'11505中壢選拔報名表'!C57</f>
        <v>0</v>
      </c>
      <c r="B55" s="41" t="e">
        <f t="shared" si="4"/>
        <v>#VALUE!</v>
      </c>
      <c r="C55" t="e">
        <f t="shared" si="5"/>
        <v>#VALUE!</v>
      </c>
      <c r="D55" s="76" t="e">
        <f t="shared" si="2"/>
        <v>#VALUE!</v>
      </c>
      <c r="E55" t="str">
        <f t="shared" si="3"/>
        <v>生日錯誤</v>
      </c>
    </row>
    <row r="56" spans="1:5">
      <c r="A56">
        <f>'11505中壢選拔報名表'!C58</f>
        <v>0</v>
      </c>
      <c r="B56" s="41" t="e">
        <f t="shared" si="4"/>
        <v>#VALUE!</v>
      </c>
      <c r="C56" t="e">
        <f t="shared" si="5"/>
        <v>#VALUE!</v>
      </c>
      <c r="D56" s="76" t="e">
        <f t="shared" si="2"/>
        <v>#VALUE!</v>
      </c>
      <c r="E56" t="str">
        <f t="shared" si="3"/>
        <v>生日錯誤</v>
      </c>
    </row>
    <row r="57" spans="1:5">
      <c r="A57">
        <f>'11505中壢選拔報名表'!C59</f>
        <v>0</v>
      </c>
      <c r="B57" s="41" t="e">
        <f t="shared" si="4"/>
        <v>#VALUE!</v>
      </c>
      <c r="C57" t="e">
        <f t="shared" si="5"/>
        <v>#VALUE!</v>
      </c>
      <c r="D57" s="76" t="e">
        <f t="shared" si="2"/>
        <v>#VALUE!</v>
      </c>
      <c r="E57" t="str">
        <f t="shared" si="3"/>
        <v>生日錯誤</v>
      </c>
    </row>
    <row r="58" spans="1:5">
      <c r="A58">
        <f>'11505中壢選拔報名表'!C60</f>
        <v>0</v>
      </c>
      <c r="B58" s="41" t="e">
        <f t="shared" si="4"/>
        <v>#VALUE!</v>
      </c>
      <c r="C58" t="e">
        <f t="shared" si="5"/>
        <v>#VALUE!</v>
      </c>
      <c r="D58" s="76" t="e">
        <f t="shared" si="2"/>
        <v>#VALUE!</v>
      </c>
      <c r="E58" t="str">
        <f t="shared" si="3"/>
        <v>生日錯誤</v>
      </c>
    </row>
    <row r="59" spans="1:5">
      <c r="A59">
        <f>'11505中壢選拔報名表'!C61</f>
        <v>0</v>
      </c>
      <c r="B59" s="41" t="e">
        <f t="shared" si="4"/>
        <v>#VALUE!</v>
      </c>
      <c r="C59" t="e">
        <f t="shared" si="5"/>
        <v>#VALUE!</v>
      </c>
      <c r="D59" s="76" t="e">
        <f t="shared" si="2"/>
        <v>#VALUE!</v>
      </c>
      <c r="E59" t="str">
        <f t="shared" si="3"/>
        <v>生日錯誤</v>
      </c>
    </row>
    <row r="60" spans="1:5">
      <c r="A60">
        <f>'11505中壢選拔報名表'!C62</f>
        <v>0</v>
      </c>
      <c r="B60" s="41" t="e">
        <f t="shared" si="4"/>
        <v>#VALUE!</v>
      </c>
      <c r="C60" t="e">
        <f t="shared" si="5"/>
        <v>#VALUE!</v>
      </c>
      <c r="D60" s="76" t="e">
        <f t="shared" si="2"/>
        <v>#VALUE!</v>
      </c>
      <c r="E60" t="str">
        <f t="shared" si="3"/>
        <v>生日錯誤</v>
      </c>
    </row>
    <row r="61" spans="1:5">
      <c r="A61">
        <f>'11505中壢選拔報名表'!C63</f>
        <v>0</v>
      </c>
      <c r="B61" s="41" t="e">
        <f t="shared" si="4"/>
        <v>#VALUE!</v>
      </c>
      <c r="C61" t="e">
        <f t="shared" si="5"/>
        <v>#VALUE!</v>
      </c>
      <c r="D61" s="76" t="e">
        <f t="shared" si="2"/>
        <v>#VALUE!</v>
      </c>
      <c r="E61" t="str">
        <f t="shared" si="3"/>
        <v>生日錯誤</v>
      </c>
    </row>
    <row r="62" spans="1:5">
      <c r="A62">
        <f>'11505中壢選拔報名表'!C64</f>
        <v>0</v>
      </c>
      <c r="B62" s="41" t="e">
        <f t="shared" si="4"/>
        <v>#VALUE!</v>
      </c>
      <c r="C62" t="e">
        <f t="shared" si="5"/>
        <v>#VALUE!</v>
      </c>
      <c r="D62" s="76" t="e">
        <f t="shared" si="2"/>
        <v>#VALUE!</v>
      </c>
      <c r="E62" t="str">
        <f t="shared" si="3"/>
        <v>生日錯誤</v>
      </c>
    </row>
    <row r="63" spans="1:5">
      <c r="A63">
        <f>'11505中壢選拔報名表'!C65</f>
        <v>0</v>
      </c>
      <c r="B63" s="41" t="e">
        <f t="shared" si="4"/>
        <v>#VALUE!</v>
      </c>
      <c r="C63" t="e">
        <f t="shared" si="5"/>
        <v>#VALUE!</v>
      </c>
      <c r="D63" s="76" t="e">
        <f t="shared" si="2"/>
        <v>#VALUE!</v>
      </c>
      <c r="E63" t="str">
        <f t="shared" si="3"/>
        <v>生日錯誤</v>
      </c>
    </row>
    <row r="64" spans="1:5">
      <c r="A64">
        <f>'11505中壢選拔報名表'!C66</f>
        <v>0</v>
      </c>
      <c r="B64" s="41" t="e">
        <f t="shared" si="4"/>
        <v>#VALUE!</v>
      </c>
      <c r="C64" t="e">
        <f t="shared" si="5"/>
        <v>#VALUE!</v>
      </c>
      <c r="D64" s="76" t="e">
        <f t="shared" si="2"/>
        <v>#VALUE!</v>
      </c>
      <c r="E64" t="str">
        <f t="shared" si="3"/>
        <v>生日錯誤</v>
      </c>
    </row>
    <row r="65" spans="1:5">
      <c r="A65">
        <f>'11505中壢選拔報名表'!C67</f>
        <v>0</v>
      </c>
      <c r="B65" s="41" t="e">
        <f t="shared" si="4"/>
        <v>#VALUE!</v>
      </c>
      <c r="C65" t="e">
        <f t="shared" si="5"/>
        <v>#VALUE!</v>
      </c>
      <c r="D65" s="76" t="e">
        <f t="shared" si="2"/>
        <v>#VALUE!</v>
      </c>
      <c r="E65" t="str">
        <f t="shared" si="3"/>
        <v>生日錯誤</v>
      </c>
    </row>
    <row r="66" spans="1:5">
      <c r="A66">
        <f>'11505中壢選拔報名表'!C68</f>
        <v>0</v>
      </c>
      <c r="B66" s="41" t="e">
        <f t="shared" si="4"/>
        <v>#VALUE!</v>
      </c>
      <c r="C66" t="e">
        <f t="shared" si="5"/>
        <v>#VALUE!</v>
      </c>
      <c r="D66" s="76" t="e">
        <f t="shared" si="2"/>
        <v>#VALUE!</v>
      </c>
      <c r="E66" t="str">
        <f t="shared" si="3"/>
        <v>生日錯誤</v>
      </c>
    </row>
    <row r="67" spans="1:5">
      <c r="A67">
        <f>'11505中壢選拔報名表'!C69</f>
        <v>0</v>
      </c>
      <c r="B67" s="41" t="e">
        <f t="shared" ref="B67:B81" si="6">IF(ISBLANK(A67),"無資料",DATEVALUE(CONCATENATE(TEXT(VALUE(IF(LEN(A67)=6,LEFT(A67,2),LEFT(A67,3)))+1911,"0000"),"/",IF(LEN(A67)=6,MID(A67,3,2),MID(A67,4,2)),"/",RIGHT(A67,2))))</f>
        <v>#VALUE!</v>
      </c>
      <c r="C67" t="e">
        <f t="shared" ref="C67:C81" si="7">IF(B67="無資料","無資料",TEXT(YEAR(B67)-1911,"00")&amp;"年"&amp;TEXT(MONTH(B67),"00")&amp;"月"&amp;TEXT(DAY(B67),"00")&amp;"日")</f>
        <v>#VALUE!</v>
      </c>
      <c r="D67" s="76" t="e">
        <f t="shared" ref="D67:D81" si="8">DATEDIF(B67,$I$1,"d")</f>
        <v>#VALUE!</v>
      </c>
      <c r="E67" t="str">
        <f t="shared" ref="E67:E81" si="9">IF(ISERROR(D67),"生日錯誤",INDEX(H:H,MATCH(D67,G:G,-1)))</f>
        <v>生日錯誤</v>
      </c>
    </row>
    <row r="68" spans="1:5">
      <c r="A68">
        <f>'11505中壢選拔報名表'!C70</f>
        <v>0</v>
      </c>
      <c r="B68" s="41" t="e">
        <f t="shared" si="6"/>
        <v>#VALUE!</v>
      </c>
      <c r="C68" t="e">
        <f t="shared" si="7"/>
        <v>#VALUE!</v>
      </c>
      <c r="D68" s="76" t="e">
        <f t="shared" si="8"/>
        <v>#VALUE!</v>
      </c>
      <c r="E68" t="str">
        <f t="shared" si="9"/>
        <v>生日錯誤</v>
      </c>
    </row>
    <row r="69" spans="1:5">
      <c r="A69">
        <f>'11505中壢選拔報名表'!C71</f>
        <v>0</v>
      </c>
      <c r="B69" s="41" t="e">
        <f t="shared" si="6"/>
        <v>#VALUE!</v>
      </c>
      <c r="C69" t="e">
        <f t="shared" si="7"/>
        <v>#VALUE!</v>
      </c>
      <c r="D69" s="76" t="e">
        <f t="shared" si="8"/>
        <v>#VALUE!</v>
      </c>
      <c r="E69" t="str">
        <f t="shared" si="9"/>
        <v>生日錯誤</v>
      </c>
    </row>
    <row r="70" spans="1:5">
      <c r="A70">
        <f>'11505中壢選拔報名表'!C72</f>
        <v>0</v>
      </c>
      <c r="B70" s="41" t="e">
        <f t="shared" si="6"/>
        <v>#VALUE!</v>
      </c>
      <c r="C70" t="e">
        <f t="shared" si="7"/>
        <v>#VALUE!</v>
      </c>
      <c r="D70" s="76" t="e">
        <f t="shared" si="8"/>
        <v>#VALUE!</v>
      </c>
      <c r="E70" t="str">
        <f t="shared" si="9"/>
        <v>生日錯誤</v>
      </c>
    </row>
    <row r="71" spans="1:5">
      <c r="A71">
        <f>'11505中壢選拔報名表'!C73</f>
        <v>0</v>
      </c>
      <c r="B71" s="41" t="e">
        <f t="shared" si="6"/>
        <v>#VALUE!</v>
      </c>
      <c r="C71" t="e">
        <f t="shared" si="7"/>
        <v>#VALUE!</v>
      </c>
      <c r="D71" s="76" t="e">
        <f t="shared" si="8"/>
        <v>#VALUE!</v>
      </c>
      <c r="E71" t="str">
        <f t="shared" si="9"/>
        <v>生日錯誤</v>
      </c>
    </row>
    <row r="72" spans="1:5">
      <c r="A72">
        <f>'11505中壢選拔報名表'!C74</f>
        <v>0</v>
      </c>
      <c r="B72" s="41" t="e">
        <f t="shared" si="6"/>
        <v>#VALUE!</v>
      </c>
      <c r="C72" t="e">
        <f t="shared" si="7"/>
        <v>#VALUE!</v>
      </c>
      <c r="D72" s="76" t="e">
        <f t="shared" si="8"/>
        <v>#VALUE!</v>
      </c>
      <c r="E72" t="str">
        <f t="shared" si="9"/>
        <v>生日錯誤</v>
      </c>
    </row>
    <row r="73" spans="1:5">
      <c r="A73">
        <f>'11505中壢選拔報名表'!C75</f>
        <v>0</v>
      </c>
      <c r="B73" s="41" t="e">
        <f t="shared" si="6"/>
        <v>#VALUE!</v>
      </c>
      <c r="C73" t="e">
        <f t="shared" si="7"/>
        <v>#VALUE!</v>
      </c>
      <c r="D73" s="76" t="e">
        <f t="shared" si="8"/>
        <v>#VALUE!</v>
      </c>
      <c r="E73" t="str">
        <f t="shared" si="9"/>
        <v>生日錯誤</v>
      </c>
    </row>
    <row r="74" spans="1:5">
      <c r="A74">
        <f>'11505中壢選拔報名表'!C76</f>
        <v>0</v>
      </c>
      <c r="B74" s="41" t="e">
        <f t="shared" si="6"/>
        <v>#VALUE!</v>
      </c>
      <c r="C74" t="e">
        <f t="shared" si="7"/>
        <v>#VALUE!</v>
      </c>
      <c r="D74" s="76" t="e">
        <f t="shared" si="8"/>
        <v>#VALUE!</v>
      </c>
      <c r="E74" t="str">
        <f t="shared" si="9"/>
        <v>生日錯誤</v>
      </c>
    </row>
    <row r="75" spans="1:5">
      <c r="A75">
        <f>'11505中壢選拔報名表'!C77</f>
        <v>0</v>
      </c>
      <c r="B75" s="41" t="e">
        <f t="shared" si="6"/>
        <v>#VALUE!</v>
      </c>
      <c r="C75" t="e">
        <f t="shared" si="7"/>
        <v>#VALUE!</v>
      </c>
      <c r="D75" s="76" t="e">
        <f t="shared" si="8"/>
        <v>#VALUE!</v>
      </c>
      <c r="E75" t="str">
        <f t="shared" si="9"/>
        <v>生日錯誤</v>
      </c>
    </row>
    <row r="76" spans="1:5">
      <c r="A76">
        <f>'11505中壢選拔報名表'!C78</f>
        <v>0</v>
      </c>
      <c r="B76" s="41" t="e">
        <f t="shared" si="6"/>
        <v>#VALUE!</v>
      </c>
      <c r="C76" t="e">
        <f t="shared" si="7"/>
        <v>#VALUE!</v>
      </c>
      <c r="D76" s="76" t="e">
        <f t="shared" si="8"/>
        <v>#VALUE!</v>
      </c>
      <c r="E76" t="str">
        <f t="shared" si="9"/>
        <v>生日錯誤</v>
      </c>
    </row>
    <row r="77" spans="1:5">
      <c r="A77">
        <f>'11505中壢選拔報名表'!C79</f>
        <v>0</v>
      </c>
      <c r="B77" s="41" t="e">
        <f t="shared" si="6"/>
        <v>#VALUE!</v>
      </c>
      <c r="C77" t="e">
        <f t="shared" si="7"/>
        <v>#VALUE!</v>
      </c>
      <c r="D77" s="76" t="e">
        <f t="shared" si="8"/>
        <v>#VALUE!</v>
      </c>
      <c r="E77" t="str">
        <f t="shared" si="9"/>
        <v>生日錯誤</v>
      </c>
    </row>
    <row r="78" spans="1:5">
      <c r="A78">
        <f>'11505中壢選拔報名表'!C80</f>
        <v>0</v>
      </c>
      <c r="B78" s="41" t="e">
        <f t="shared" si="6"/>
        <v>#VALUE!</v>
      </c>
      <c r="C78" t="e">
        <f t="shared" si="7"/>
        <v>#VALUE!</v>
      </c>
      <c r="D78" s="76" t="e">
        <f t="shared" si="8"/>
        <v>#VALUE!</v>
      </c>
      <c r="E78" t="str">
        <f t="shared" si="9"/>
        <v>生日錯誤</v>
      </c>
    </row>
    <row r="79" spans="1:5">
      <c r="A79">
        <f>'11505中壢選拔報名表'!C81</f>
        <v>0</v>
      </c>
      <c r="B79" s="41" t="e">
        <f t="shared" si="6"/>
        <v>#VALUE!</v>
      </c>
      <c r="C79" t="e">
        <f t="shared" si="7"/>
        <v>#VALUE!</v>
      </c>
      <c r="D79" s="76" t="e">
        <f t="shared" si="8"/>
        <v>#VALUE!</v>
      </c>
      <c r="E79" t="str">
        <f t="shared" si="9"/>
        <v>生日錯誤</v>
      </c>
    </row>
    <row r="80" spans="1:5">
      <c r="A80">
        <f>'11505中壢選拔報名表'!C82</f>
        <v>0</v>
      </c>
      <c r="B80" s="41" t="e">
        <f t="shared" si="6"/>
        <v>#VALUE!</v>
      </c>
      <c r="C80" t="e">
        <f t="shared" si="7"/>
        <v>#VALUE!</v>
      </c>
      <c r="D80" s="76" t="e">
        <f t="shared" si="8"/>
        <v>#VALUE!</v>
      </c>
      <c r="E80" t="str">
        <f t="shared" si="9"/>
        <v>生日錯誤</v>
      </c>
    </row>
    <row r="81" spans="1:5">
      <c r="A81">
        <f>'11505中壢選拔報名表'!C83</f>
        <v>0</v>
      </c>
      <c r="B81" s="41" t="e">
        <f t="shared" si="6"/>
        <v>#VALUE!</v>
      </c>
      <c r="C81" t="e">
        <f t="shared" si="7"/>
        <v>#VALUE!</v>
      </c>
      <c r="D81" s="76" t="e">
        <f t="shared" si="8"/>
        <v>#VALUE!</v>
      </c>
      <c r="E81" t="str">
        <f t="shared" si="9"/>
        <v>生日錯誤</v>
      </c>
    </row>
  </sheetData>
  <phoneticPr fontId="4" type="noConversion"/>
  <conditionalFormatting sqref="B2:B81">
    <cfRule type="cellIs" dxfId="6" priority="3" stopIfTrue="1" operator="equal">
      <formula>"男"</formula>
    </cfRule>
    <cfRule type="cellIs" dxfId="5" priority="4" stopIfTrue="1" operator="equal">
      <formula>"女"</formula>
    </cfRule>
  </conditionalFormatting>
  <pageMargins left="0.75" right="0.75" top="1" bottom="1" header="0.5" footer="0.5"/>
  <headerFooter alignWithMargins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81"/>
  <sheetViews>
    <sheetView workbookViewId="0">
      <selection activeCell="L9" sqref="L9"/>
    </sheetView>
  </sheetViews>
  <sheetFormatPr defaultRowHeight="17"/>
  <cols>
    <col min="1" max="1" width="11.81640625" customWidth="1"/>
    <col min="2" max="2" width="16.81640625" bestFit="1" customWidth="1"/>
    <col min="3" max="3" width="14.81640625" bestFit="1" customWidth="1"/>
    <col min="4" max="4" width="10.453125" customWidth="1"/>
    <col min="5" max="5" width="10.453125" bestFit="1" customWidth="1"/>
    <col min="6" max="6" width="20.453125" bestFit="1" customWidth="1"/>
  </cols>
  <sheetData>
    <row r="1" spans="1:9">
      <c r="A1" t="s">
        <v>47</v>
      </c>
      <c r="B1" t="s">
        <v>48</v>
      </c>
      <c r="C1" t="s">
        <v>49</v>
      </c>
      <c r="D1" s="72" t="s">
        <v>118</v>
      </c>
      <c r="E1" s="72" t="s">
        <v>50</v>
      </c>
      <c r="F1" s="77" t="s">
        <v>119</v>
      </c>
      <c r="G1" s="78">
        <v>73293</v>
      </c>
      <c r="H1" s="79" t="s">
        <v>120</v>
      </c>
      <c r="I1" s="80">
        <v>73293</v>
      </c>
    </row>
    <row r="2" spans="1:9">
      <c r="A2" s="74">
        <v>210101</v>
      </c>
      <c r="B2" s="41">
        <f t="shared" ref="B2:B11" si="0">IF(ISBLANK(A2),"無資料",DATEVALUE(CONCATENATE(TEXT(VALUE(IF(LEN(A2)=6,LEFT(A2,2),LEFT(A2,3)))+1911,"0000"),"/",IF(LEN(A2)=6,MID(A2,3,2),MID(A2,4,2)),"/",RIGHT(A2,2))))</f>
        <v>11689</v>
      </c>
      <c r="C2" t="str">
        <f t="shared" ref="C2:C11" si="1">IF(B2="無資料","無資料",TEXT(YEAR(B2)-1911,"00")&amp;"年"&amp;TEXT(MONTH(B2),"00")&amp;"月"&amp;TEXT(DAY(B2),"00")&amp;"日")</f>
        <v>21年01月01日</v>
      </c>
      <c r="D2" s="76">
        <f>DATEDIF(B2,$I$1,"d")</f>
        <v>61604</v>
      </c>
      <c r="E2" t="str">
        <f>IF(ISERROR(D2),"生日錯誤",INDEX(H:H,MATCH(D2,G:G,-1)))</f>
        <v>社會組</v>
      </c>
      <c r="F2" t="s">
        <v>121</v>
      </c>
      <c r="G2" s="81">
        <f>D2</f>
        <v>61604</v>
      </c>
      <c r="H2" t="s">
        <v>123</v>
      </c>
    </row>
    <row r="3" spans="1:9">
      <c r="A3" s="74">
        <v>1000831</v>
      </c>
      <c r="B3" s="41">
        <f t="shared" si="0"/>
        <v>40786</v>
      </c>
      <c r="C3" t="str">
        <f t="shared" si="1"/>
        <v>100年08月31日</v>
      </c>
      <c r="D3" s="76">
        <f t="shared" ref="D3:D66" si="2">DATEDIF(B3,$I$1,"d")</f>
        <v>32507</v>
      </c>
      <c r="E3" t="str">
        <f t="shared" ref="E3:E66" si="3">IF(ISERROR(D3),"生日錯誤",INDEX(H:H,MATCH(D3,G:G,-1)))</f>
        <v>社會組</v>
      </c>
      <c r="F3" t="s">
        <v>75</v>
      </c>
      <c r="G3" s="81">
        <f t="shared" ref="G3:G8" si="4">D3</f>
        <v>32507</v>
      </c>
      <c r="H3" t="s">
        <v>123</v>
      </c>
    </row>
    <row r="4" spans="1:9">
      <c r="A4" s="74">
        <v>1000901</v>
      </c>
      <c r="B4" s="41">
        <f t="shared" si="0"/>
        <v>40787</v>
      </c>
      <c r="C4" t="str">
        <f t="shared" si="1"/>
        <v>100年09月01日</v>
      </c>
      <c r="D4" s="76">
        <f t="shared" si="2"/>
        <v>32506</v>
      </c>
      <c r="E4" t="str">
        <f t="shared" si="3"/>
        <v>國中組</v>
      </c>
      <c r="F4" t="s">
        <v>74</v>
      </c>
      <c r="G4" s="81">
        <f t="shared" si="4"/>
        <v>32506</v>
      </c>
      <c r="H4" t="s">
        <v>124</v>
      </c>
    </row>
    <row r="5" spans="1:9">
      <c r="A5" s="74">
        <v>1030831</v>
      </c>
      <c r="B5" s="41">
        <f t="shared" si="0"/>
        <v>41882</v>
      </c>
      <c r="C5" t="str">
        <f t="shared" si="1"/>
        <v>103年08月31日</v>
      </c>
      <c r="D5" s="76">
        <f t="shared" si="2"/>
        <v>31411</v>
      </c>
      <c r="E5" t="str">
        <f t="shared" si="3"/>
        <v>國中組</v>
      </c>
      <c r="F5" t="s">
        <v>73</v>
      </c>
      <c r="G5" s="81">
        <f t="shared" si="4"/>
        <v>31411</v>
      </c>
      <c r="H5" t="s">
        <v>124</v>
      </c>
    </row>
    <row r="6" spans="1:9">
      <c r="A6" s="74">
        <v>1030901</v>
      </c>
      <c r="B6" s="41">
        <f t="shared" si="0"/>
        <v>41883</v>
      </c>
      <c r="C6" t="str">
        <f t="shared" si="1"/>
        <v>103年09月01日</v>
      </c>
      <c r="D6" s="76">
        <f t="shared" si="2"/>
        <v>31410</v>
      </c>
      <c r="E6" t="str">
        <f t="shared" si="3"/>
        <v>國小組</v>
      </c>
      <c r="F6" t="s">
        <v>72</v>
      </c>
      <c r="G6" s="81">
        <f t="shared" si="4"/>
        <v>31410</v>
      </c>
      <c r="H6" t="s">
        <v>125</v>
      </c>
    </row>
    <row r="7" spans="1:9">
      <c r="A7" s="74">
        <v>1110831</v>
      </c>
      <c r="B7" s="41">
        <f t="shared" si="0"/>
        <v>44804</v>
      </c>
      <c r="C7" t="str">
        <f t="shared" si="1"/>
        <v>111年08月31日</v>
      </c>
      <c r="D7" s="76">
        <f t="shared" si="2"/>
        <v>28489</v>
      </c>
      <c r="E7" t="str">
        <f t="shared" si="3"/>
        <v>國小組</v>
      </c>
      <c r="F7" t="s">
        <v>122</v>
      </c>
      <c r="G7" s="81">
        <f t="shared" si="4"/>
        <v>28489</v>
      </c>
      <c r="H7" t="s">
        <v>125</v>
      </c>
    </row>
    <row r="8" spans="1:9">
      <c r="A8" s="75">
        <v>1110901</v>
      </c>
      <c r="B8" s="41">
        <f t="shared" si="0"/>
        <v>44805</v>
      </c>
      <c r="C8" t="str">
        <f t="shared" si="1"/>
        <v>111年09月01日</v>
      </c>
      <c r="D8" s="76">
        <f t="shared" si="2"/>
        <v>28488</v>
      </c>
      <c r="E8" t="str">
        <f t="shared" si="3"/>
        <v>低於年齡下限</v>
      </c>
      <c r="G8" s="82">
        <f t="shared" si="4"/>
        <v>28488</v>
      </c>
      <c r="H8" s="75" t="s">
        <v>126</v>
      </c>
    </row>
    <row r="9" spans="1:9">
      <c r="A9">
        <f>範例!C4</f>
        <v>1010901</v>
      </c>
      <c r="B9" s="41">
        <f t="shared" si="0"/>
        <v>41153</v>
      </c>
      <c r="C9" t="str">
        <f t="shared" si="1"/>
        <v>101年09月01日</v>
      </c>
      <c r="D9" s="76">
        <f t="shared" si="2"/>
        <v>32140</v>
      </c>
      <c r="E9" t="str">
        <f t="shared" si="3"/>
        <v>國中組</v>
      </c>
    </row>
    <row r="10" spans="1:9">
      <c r="A10">
        <f>範例!C5</f>
        <v>970901</v>
      </c>
      <c r="B10" s="41">
        <f t="shared" si="0"/>
        <v>39692</v>
      </c>
      <c r="C10" t="str">
        <f t="shared" si="1"/>
        <v>97年09月01日</v>
      </c>
      <c r="D10" s="76">
        <f t="shared" si="2"/>
        <v>33601</v>
      </c>
      <c r="E10" t="str">
        <f t="shared" si="3"/>
        <v>社會組</v>
      </c>
    </row>
    <row r="11" spans="1:9">
      <c r="A11">
        <f>範例!C6</f>
        <v>990831</v>
      </c>
      <c r="B11" s="41">
        <f t="shared" si="0"/>
        <v>40421</v>
      </c>
      <c r="C11" t="str">
        <f t="shared" si="1"/>
        <v>99年08月31日</v>
      </c>
      <c r="D11" s="76">
        <f t="shared" si="2"/>
        <v>32872</v>
      </c>
      <c r="E11" t="str">
        <f t="shared" si="3"/>
        <v>社會組</v>
      </c>
    </row>
    <row r="12" spans="1:9">
      <c r="A12">
        <f>範例!C7</f>
        <v>990901</v>
      </c>
      <c r="B12" s="41">
        <f t="shared" ref="B12:B33" si="5">IF(ISBLANK(A12),"無資料",DATEVALUE(CONCATENATE(TEXT(VALUE(IF(LEN(A12)=6,LEFT(A12,2),LEFT(A12,3)))+1911,"0000"),"/",IF(LEN(A12)=6,MID(A12,3,2),MID(A12,4,2)),"/",RIGHT(A12,2))))</f>
        <v>40422</v>
      </c>
      <c r="C12" t="str">
        <f t="shared" ref="C12:C33" si="6">IF(B12="無資料","無資料",TEXT(YEAR(B12)-1911,"00")&amp;"年"&amp;TEXT(MONTH(B12),"00")&amp;"月"&amp;TEXT(DAY(B12),"00")&amp;"日")</f>
        <v>99年09月01日</v>
      </c>
      <c r="D12" s="76">
        <f t="shared" si="2"/>
        <v>32871</v>
      </c>
      <c r="E12" t="str">
        <f t="shared" si="3"/>
        <v>社會組</v>
      </c>
    </row>
    <row r="13" spans="1:9">
      <c r="A13">
        <f>範例!C8</f>
        <v>1050823</v>
      </c>
      <c r="B13" s="41">
        <f t="shared" si="5"/>
        <v>42605</v>
      </c>
      <c r="C13" t="str">
        <f t="shared" si="6"/>
        <v>105年08月23日</v>
      </c>
      <c r="D13" s="76">
        <f t="shared" si="2"/>
        <v>30688</v>
      </c>
      <c r="E13" t="str">
        <f t="shared" si="3"/>
        <v>國小組</v>
      </c>
    </row>
    <row r="14" spans="1:9">
      <c r="A14">
        <f>範例!C9</f>
        <v>1040206</v>
      </c>
      <c r="B14" s="41">
        <f t="shared" si="5"/>
        <v>42041</v>
      </c>
      <c r="C14" t="str">
        <f t="shared" si="6"/>
        <v>104年02月06日</v>
      </c>
      <c r="D14" s="76">
        <f t="shared" si="2"/>
        <v>31252</v>
      </c>
      <c r="E14" t="str">
        <f t="shared" si="3"/>
        <v>國小組</v>
      </c>
    </row>
    <row r="15" spans="1:9">
      <c r="A15">
        <f>範例!C10</f>
        <v>1030901</v>
      </c>
      <c r="B15" s="41">
        <f t="shared" si="5"/>
        <v>41883</v>
      </c>
      <c r="C15" t="str">
        <f t="shared" si="6"/>
        <v>103年09月01日</v>
      </c>
      <c r="D15" s="76">
        <f t="shared" si="2"/>
        <v>31410</v>
      </c>
      <c r="E15" t="str">
        <f t="shared" si="3"/>
        <v>國小組</v>
      </c>
    </row>
    <row r="16" spans="1:9">
      <c r="A16">
        <f>範例!C11</f>
        <v>1000123</v>
      </c>
      <c r="B16" s="41">
        <f t="shared" si="5"/>
        <v>40566</v>
      </c>
      <c r="C16" t="str">
        <f t="shared" si="6"/>
        <v>100年01月23日</v>
      </c>
      <c r="D16" s="76">
        <f t="shared" si="2"/>
        <v>32727</v>
      </c>
      <c r="E16" t="str">
        <f t="shared" si="3"/>
        <v>社會組</v>
      </c>
    </row>
    <row r="17" spans="1:5">
      <c r="A17">
        <f>範例!C12</f>
        <v>1021123</v>
      </c>
      <c r="B17" s="41">
        <f t="shared" si="5"/>
        <v>41601</v>
      </c>
      <c r="C17" t="str">
        <f t="shared" si="6"/>
        <v>102年11月23日</v>
      </c>
      <c r="D17" s="76">
        <f t="shared" si="2"/>
        <v>31692</v>
      </c>
      <c r="E17" t="str">
        <f t="shared" si="3"/>
        <v>國中組</v>
      </c>
    </row>
    <row r="18" spans="1:5">
      <c r="A18">
        <f>範例!C13</f>
        <v>1010901</v>
      </c>
      <c r="B18" s="41">
        <f t="shared" si="5"/>
        <v>41153</v>
      </c>
      <c r="C18" t="str">
        <f t="shared" si="6"/>
        <v>101年09月01日</v>
      </c>
      <c r="D18" s="76">
        <f t="shared" si="2"/>
        <v>32140</v>
      </c>
      <c r="E18" t="str">
        <f t="shared" si="3"/>
        <v>國中組</v>
      </c>
    </row>
    <row r="19" spans="1:5">
      <c r="A19">
        <f>範例!C14</f>
        <v>1040928</v>
      </c>
      <c r="B19" s="41">
        <f t="shared" si="5"/>
        <v>42275</v>
      </c>
      <c r="C19" t="str">
        <f t="shared" si="6"/>
        <v>104年09月28日</v>
      </c>
      <c r="D19" s="76">
        <f t="shared" si="2"/>
        <v>31018</v>
      </c>
      <c r="E19" t="str">
        <f t="shared" si="3"/>
        <v>國小組</v>
      </c>
    </row>
    <row r="20" spans="1:5">
      <c r="A20">
        <f>範例!C15</f>
        <v>960831</v>
      </c>
      <c r="B20" s="41">
        <f t="shared" si="5"/>
        <v>39325</v>
      </c>
      <c r="C20" t="str">
        <f t="shared" si="6"/>
        <v>96年08月31日</v>
      </c>
      <c r="D20" s="76">
        <f t="shared" si="2"/>
        <v>33968</v>
      </c>
      <c r="E20" t="str">
        <f t="shared" si="3"/>
        <v>社會組</v>
      </c>
    </row>
    <row r="21" spans="1:5">
      <c r="A21">
        <f>範例!C16</f>
        <v>0</v>
      </c>
      <c r="B21" s="41" t="e">
        <f t="shared" si="5"/>
        <v>#VALUE!</v>
      </c>
      <c r="C21" t="e">
        <f t="shared" si="6"/>
        <v>#VALUE!</v>
      </c>
      <c r="D21" s="76" t="e">
        <f t="shared" si="2"/>
        <v>#VALUE!</v>
      </c>
      <c r="E21" t="str">
        <f t="shared" si="3"/>
        <v>生日錯誤</v>
      </c>
    </row>
    <row r="22" spans="1:5">
      <c r="A22">
        <f>範例!C17</f>
        <v>0</v>
      </c>
      <c r="B22" s="41" t="e">
        <f t="shared" si="5"/>
        <v>#VALUE!</v>
      </c>
      <c r="C22" t="e">
        <f t="shared" si="6"/>
        <v>#VALUE!</v>
      </c>
      <c r="D22" s="76" t="e">
        <f t="shared" si="2"/>
        <v>#VALUE!</v>
      </c>
      <c r="E22" t="str">
        <f t="shared" si="3"/>
        <v>生日錯誤</v>
      </c>
    </row>
    <row r="23" spans="1:5">
      <c r="A23">
        <f>範例!C18</f>
        <v>0</v>
      </c>
      <c r="B23" s="41" t="e">
        <f t="shared" si="5"/>
        <v>#VALUE!</v>
      </c>
      <c r="C23" t="e">
        <f t="shared" si="6"/>
        <v>#VALUE!</v>
      </c>
      <c r="D23" s="76" t="e">
        <f t="shared" si="2"/>
        <v>#VALUE!</v>
      </c>
      <c r="E23" t="str">
        <f t="shared" si="3"/>
        <v>生日錯誤</v>
      </c>
    </row>
    <row r="24" spans="1:5">
      <c r="A24">
        <f>範例!C19</f>
        <v>0</v>
      </c>
      <c r="B24" s="41" t="e">
        <f t="shared" si="5"/>
        <v>#VALUE!</v>
      </c>
      <c r="C24" t="e">
        <f t="shared" si="6"/>
        <v>#VALUE!</v>
      </c>
      <c r="D24" s="76" t="e">
        <f t="shared" si="2"/>
        <v>#VALUE!</v>
      </c>
      <c r="E24" t="str">
        <f t="shared" si="3"/>
        <v>生日錯誤</v>
      </c>
    </row>
    <row r="25" spans="1:5">
      <c r="A25">
        <f>範例!C20</f>
        <v>0</v>
      </c>
      <c r="B25" s="41" t="e">
        <f t="shared" si="5"/>
        <v>#VALUE!</v>
      </c>
      <c r="C25" t="e">
        <f t="shared" si="6"/>
        <v>#VALUE!</v>
      </c>
      <c r="D25" s="76" t="e">
        <f t="shared" si="2"/>
        <v>#VALUE!</v>
      </c>
      <c r="E25" t="str">
        <f t="shared" si="3"/>
        <v>生日錯誤</v>
      </c>
    </row>
    <row r="26" spans="1:5">
      <c r="A26">
        <f>範例!C21</f>
        <v>0</v>
      </c>
      <c r="B26" s="41" t="e">
        <f t="shared" si="5"/>
        <v>#VALUE!</v>
      </c>
      <c r="C26" t="e">
        <f t="shared" si="6"/>
        <v>#VALUE!</v>
      </c>
      <c r="D26" s="76" t="e">
        <f t="shared" si="2"/>
        <v>#VALUE!</v>
      </c>
      <c r="E26" t="str">
        <f t="shared" si="3"/>
        <v>生日錯誤</v>
      </c>
    </row>
    <row r="27" spans="1:5">
      <c r="A27">
        <f>範例!C22</f>
        <v>0</v>
      </c>
      <c r="B27" s="41" t="e">
        <f t="shared" si="5"/>
        <v>#VALUE!</v>
      </c>
      <c r="C27" t="e">
        <f t="shared" si="6"/>
        <v>#VALUE!</v>
      </c>
      <c r="D27" s="76" t="e">
        <f t="shared" si="2"/>
        <v>#VALUE!</v>
      </c>
      <c r="E27" t="str">
        <f t="shared" si="3"/>
        <v>生日錯誤</v>
      </c>
    </row>
    <row r="28" spans="1:5">
      <c r="A28">
        <f>範例!C23</f>
        <v>0</v>
      </c>
      <c r="B28" s="41" t="e">
        <f t="shared" si="5"/>
        <v>#VALUE!</v>
      </c>
      <c r="C28" t="e">
        <f t="shared" si="6"/>
        <v>#VALUE!</v>
      </c>
      <c r="D28" s="76" t="e">
        <f t="shared" si="2"/>
        <v>#VALUE!</v>
      </c>
      <c r="E28" t="str">
        <f t="shared" si="3"/>
        <v>生日錯誤</v>
      </c>
    </row>
    <row r="29" spans="1:5">
      <c r="A29">
        <f>範例!C24</f>
        <v>0</v>
      </c>
      <c r="B29" s="41" t="e">
        <f t="shared" si="5"/>
        <v>#VALUE!</v>
      </c>
      <c r="C29" t="e">
        <f t="shared" si="6"/>
        <v>#VALUE!</v>
      </c>
      <c r="D29" s="76" t="e">
        <f t="shared" si="2"/>
        <v>#VALUE!</v>
      </c>
      <c r="E29" t="str">
        <f t="shared" si="3"/>
        <v>生日錯誤</v>
      </c>
    </row>
    <row r="30" spans="1:5">
      <c r="A30">
        <f>範例!C25</f>
        <v>0</v>
      </c>
      <c r="B30" s="41" t="e">
        <f t="shared" si="5"/>
        <v>#VALUE!</v>
      </c>
      <c r="C30" t="e">
        <f t="shared" si="6"/>
        <v>#VALUE!</v>
      </c>
      <c r="D30" s="76" t="e">
        <f t="shared" si="2"/>
        <v>#VALUE!</v>
      </c>
      <c r="E30" t="str">
        <f t="shared" si="3"/>
        <v>生日錯誤</v>
      </c>
    </row>
    <row r="31" spans="1:5">
      <c r="A31">
        <f>範例!C26</f>
        <v>0</v>
      </c>
      <c r="B31" s="41" t="e">
        <f t="shared" si="5"/>
        <v>#VALUE!</v>
      </c>
      <c r="C31" t="e">
        <f t="shared" si="6"/>
        <v>#VALUE!</v>
      </c>
      <c r="D31" s="76" t="e">
        <f t="shared" si="2"/>
        <v>#VALUE!</v>
      </c>
      <c r="E31" t="str">
        <f t="shared" si="3"/>
        <v>生日錯誤</v>
      </c>
    </row>
    <row r="32" spans="1:5">
      <c r="A32">
        <f>範例!C27</f>
        <v>0</v>
      </c>
      <c r="B32" s="41" t="e">
        <f t="shared" si="5"/>
        <v>#VALUE!</v>
      </c>
      <c r="C32" t="e">
        <f t="shared" si="6"/>
        <v>#VALUE!</v>
      </c>
      <c r="D32" s="76" t="e">
        <f t="shared" si="2"/>
        <v>#VALUE!</v>
      </c>
      <c r="E32" t="str">
        <f t="shared" si="3"/>
        <v>生日錯誤</v>
      </c>
    </row>
    <row r="33" spans="1:5">
      <c r="A33">
        <f>範例!C28</f>
        <v>0</v>
      </c>
      <c r="B33" s="41" t="e">
        <f t="shared" si="5"/>
        <v>#VALUE!</v>
      </c>
      <c r="C33" t="e">
        <f t="shared" si="6"/>
        <v>#VALUE!</v>
      </c>
      <c r="D33" s="76" t="e">
        <f t="shared" si="2"/>
        <v>#VALUE!</v>
      </c>
      <c r="E33" t="str">
        <f t="shared" si="3"/>
        <v>生日錯誤</v>
      </c>
    </row>
    <row r="34" spans="1:5">
      <c r="A34">
        <f>範例!C29</f>
        <v>0</v>
      </c>
      <c r="B34" s="41" t="e">
        <f t="shared" ref="B34:B65" si="7">IF(ISBLANK(A34),"無資料",DATEVALUE(CONCATENATE(TEXT(VALUE(IF(LEN(A34)=6,LEFT(A34,2),LEFT(A34,3)))+1911,"0000"),"/",IF(LEN(A34)=6,MID(A34,3,2),MID(A34,4,2)),"/",RIGHT(A34,2))))</f>
        <v>#VALUE!</v>
      </c>
      <c r="C34" t="e">
        <f t="shared" ref="C34:C65" si="8">IF(B34="無資料","無資料",TEXT(YEAR(B34)-1911,"00")&amp;"年"&amp;TEXT(MONTH(B34),"00")&amp;"月"&amp;TEXT(DAY(B34),"00")&amp;"日")</f>
        <v>#VALUE!</v>
      </c>
      <c r="D34" s="76" t="e">
        <f t="shared" si="2"/>
        <v>#VALUE!</v>
      </c>
      <c r="E34" t="str">
        <f t="shared" si="3"/>
        <v>生日錯誤</v>
      </c>
    </row>
    <row r="35" spans="1:5">
      <c r="A35">
        <f>範例!C30</f>
        <v>0</v>
      </c>
      <c r="B35" s="41" t="e">
        <f t="shared" si="7"/>
        <v>#VALUE!</v>
      </c>
      <c r="C35" t="e">
        <f t="shared" si="8"/>
        <v>#VALUE!</v>
      </c>
      <c r="D35" s="76" t="e">
        <f t="shared" si="2"/>
        <v>#VALUE!</v>
      </c>
      <c r="E35" t="str">
        <f t="shared" si="3"/>
        <v>生日錯誤</v>
      </c>
    </row>
    <row r="36" spans="1:5">
      <c r="A36">
        <f>範例!C31</f>
        <v>0</v>
      </c>
      <c r="B36" s="41" t="e">
        <f t="shared" si="7"/>
        <v>#VALUE!</v>
      </c>
      <c r="C36" t="e">
        <f t="shared" si="8"/>
        <v>#VALUE!</v>
      </c>
      <c r="D36" s="76" t="e">
        <f t="shared" si="2"/>
        <v>#VALUE!</v>
      </c>
      <c r="E36" t="str">
        <f t="shared" si="3"/>
        <v>生日錯誤</v>
      </c>
    </row>
    <row r="37" spans="1:5">
      <c r="A37">
        <f>範例!C32</f>
        <v>0</v>
      </c>
      <c r="B37" s="41" t="e">
        <f t="shared" si="7"/>
        <v>#VALUE!</v>
      </c>
      <c r="C37" t="e">
        <f t="shared" si="8"/>
        <v>#VALUE!</v>
      </c>
      <c r="D37" s="76" t="e">
        <f t="shared" si="2"/>
        <v>#VALUE!</v>
      </c>
      <c r="E37" t="str">
        <f t="shared" si="3"/>
        <v>生日錯誤</v>
      </c>
    </row>
    <row r="38" spans="1:5">
      <c r="A38">
        <f>範例!C33</f>
        <v>0</v>
      </c>
      <c r="B38" s="41" t="e">
        <f t="shared" si="7"/>
        <v>#VALUE!</v>
      </c>
      <c r="C38" t="e">
        <f t="shared" si="8"/>
        <v>#VALUE!</v>
      </c>
      <c r="D38" s="76" t="e">
        <f t="shared" si="2"/>
        <v>#VALUE!</v>
      </c>
      <c r="E38" t="str">
        <f t="shared" si="3"/>
        <v>生日錯誤</v>
      </c>
    </row>
    <row r="39" spans="1:5">
      <c r="A39">
        <f>範例!C34</f>
        <v>0</v>
      </c>
      <c r="B39" s="41" t="e">
        <f t="shared" si="7"/>
        <v>#VALUE!</v>
      </c>
      <c r="C39" t="e">
        <f t="shared" si="8"/>
        <v>#VALUE!</v>
      </c>
      <c r="D39" s="76" t="e">
        <f t="shared" si="2"/>
        <v>#VALUE!</v>
      </c>
      <c r="E39" t="str">
        <f t="shared" si="3"/>
        <v>生日錯誤</v>
      </c>
    </row>
    <row r="40" spans="1:5">
      <c r="A40">
        <f>範例!C35</f>
        <v>0</v>
      </c>
      <c r="B40" s="41" t="e">
        <f t="shared" si="7"/>
        <v>#VALUE!</v>
      </c>
      <c r="C40" t="e">
        <f t="shared" si="8"/>
        <v>#VALUE!</v>
      </c>
      <c r="D40" s="76" t="e">
        <f t="shared" si="2"/>
        <v>#VALUE!</v>
      </c>
      <c r="E40" t="str">
        <f t="shared" si="3"/>
        <v>生日錯誤</v>
      </c>
    </row>
    <row r="41" spans="1:5">
      <c r="A41" t="str">
        <f>範例!C36</f>
        <v>本項參賽人數</v>
      </c>
      <c r="B41" s="41" t="e">
        <f t="shared" si="7"/>
        <v>#VALUE!</v>
      </c>
      <c r="C41" t="e">
        <f t="shared" si="8"/>
        <v>#VALUE!</v>
      </c>
      <c r="D41" s="76" t="e">
        <f t="shared" si="2"/>
        <v>#VALUE!</v>
      </c>
      <c r="E41" t="str">
        <f t="shared" si="3"/>
        <v>生日錯誤</v>
      </c>
    </row>
    <row r="42" spans="1:5">
      <c r="A42" t="str">
        <f>範例!C37</f>
        <v>本項男選手人數</v>
      </c>
      <c r="B42" s="41" t="e">
        <f t="shared" si="7"/>
        <v>#VALUE!</v>
      </c>
      <c r="C42" t="e">
        <f t="shared" si="8"/>
        <v>#VALUE!</v>
      </c>
      <c r="D42" s="76" t="e">
        <f t="shared" si="2"/>
        <v>#VALUE!</v>
      </c>
      <c r="E42" t="str">
        <f t="shared" si="3"/>
        <v>生日錯誤</v>
      </c>
    </row>
    <row r="43" spans="1:5">
      <c r="A43" t="str">
        <f>範例!C38</f>
        <v>本項女選手人數</v>
      </c>
      <c r="B43" s="41" t="e">
        <f t="shared" si="7"/>
        <v>#VALUE!</v>
      </c>
      <c r="C43" t="e">
        <f t="shared" si="8"/>
        <v>#VALUE!</v>
      </c>
      <c r="D43" s="76" t="e">
        <f t="shared" si="2"/>
        <v>#VALUE!</v>
      </c>
      <c r="E43" t="str">
        <f t="shared" si="3"/>
        <v>生日錯誤</v>
      </c>
    </row>
    <row r="44" spans="1:5">
      <c r="A44">
        <f>範例!C39</f>
        <v>0</v>
      </c>
      <c r="B44" s="41" t="e">
        <f t="shared" si="7"/>
        <v>#VALUE!</v>
      </c>
      <c r="C44" t="e">
        <f t="shared" si="8"/>
        <v>#VALUE!</v>
      </c>
      <c r="D44" s="76" t="e">
        <f t="shared" si="2"/>
        <v>#VALUE!</v>
      </c>
      <c r="E44" t="str">
        <f t="shared" si="3"/>
        <v>生日錯誤</v>
      </c>
    </row>
    <row r="45" spans="1:5">
      <c r="A45">
        <f>範例!C40</f>
        <v>0</v>
      </c>
      <c r="B45" s="41" t="e">
        <f t="shared" si="7"/>
        <v>#VALUE!</v>
      </c>
      <c r="C45" t="e">
        <f t="shared" si="8"/>
        <v>#VALUE!</v>
      </c>
      <c r="D45" s="76" t="e">
        <f t="shared" si="2"/>
        <v>#VALUE!</v>
      </c>
      <c r="E45" t="str">
        <f t="shared" si="3"/>
        <v>生日錯誤</v>
      </c>
    </row>
    <row r="46" spans="1:5">
      <c r="A46">
        <f>範例!C41</f>
        <v>0</v>
      </c>
      <c r="B46" s="41" t="e">
        <f t="shared" si="7"/>
        <v>#VALUE!</v>
      </c>
      <c r="C46" t="e">
        <f t="shared" si="8"/>
        <v>#VALUE!</v>
      </c>
      <c r="D46" s="76" t="e">
        <f t="shared" si="2"/>
        <v>#VALUE!</v>
      </c>
      <c r="E46" t="str">
        <f t="shared" si="3"/>
        <v>生日錯誤</v>
      </c>
    </row>
    <row r="47" spans="1:5">
      <c r="A47">
        <f>範例!C42</f>
        <v>0</v>
      </c>
      <c r="B47" s="41" t="e">
        <f t="shared" si="7"/>
        <v>#VALUE!</v>
      </c>
      <c r="C47" t="e">
        <f t="shared" si="8"/>
        <v>#VALUE!</v>
      </c>
      <c r="D47" s="76" t="e">
        <f t="shared" si="2"/>
        <v>#VALUE!</v>
      </c>
      <c r="E47" t="str">
        <f t="shared" si="3"/>
        <v>生日錯誤</v>
      </c>
    </row>
    <row r="48" spans="1:5">
      <c r="A48">
        <f>範例!C43</f>
        <v>0</v>
      </c>
      <c r="B48" s="41" t="e">
        <f t="shared" si="7"/>
        <v>#VALUE!</v>
      </c>
      <c r="C48" t="e">
        <f t="shared" si="8"/>
        <v>#VALUE!</v>
      </c>
      <c r="D48" s="76" t="e">
        <f t="shared" si="2"/>
        <v>#VALUE!</v>
      </c>
      <c r="E48" t="str">
        <f t="shared" si="3"/>
        <v>生日錯誤</v>
      </c>
    </row>
    <row r="49" spans="1:5">
      <c r="A49">
        <f>範例!C44</f>
        <v>0</v>
      </c>
      <c r="B49" s="41" t="e">
        <f t="shared" si="7"/>
        <v>#VALUE!</v>
      </c>
      <c r="C49" t="e">
        <f t="shared" si="8"/>
        <v>#VALUE!</v>
      </c>
      <c r="D49" s="76" t="e">
        <f t="shared" si="2"/>
        <v>#VALUE!</v>
      </c>
      <c r="E49" t="str">
        <f t="shared" si="3"/>
        <v>生日錯誤</v>
      </c>
    </row>
    <row r="50" spans="1:5">
      <c r="A50">
        <f>範例!C45</f>
        <v>0</v>
      </c>
      <c r="B50" s="41" t="e">
        <f t="shared" si="7"/>
        <v>#VALUE!</v>
      </c>
      <c r="C50" t="e">
        <f t="shared" si="8"/>
        <v>#VALUE!</v>
      </c>
      <c r="D50" s="76" t="e">
        <f t="shared" si="2"/>
        <v>#VALUE!</v>
      </c>
      <c r="E50" t="str">
        <f t="shared" si="3"/>
        <v>生日錯誤</v>
      </c>
    </row>
    <row r="51" spans="1:5">
      <c r="A51">
        <f>範例!C46</f>
        <v>0</v>
      </c>
      <c r="B51" s="41" t="e">
        <f t="shared" si="7"/>
        <v>#VALUE!</v>
      </c>
      <c r="C51" t="e">
        <f t="shared" si="8"/>
        <v>#VALUE!</v>
      </c>
      <c r="D51" s="76" t="e">
        <f t="shared" si="2"/>
        <v>#VALUE!</v>
      </c>
      <c r="E51" t="str">
        <f t="shared" si="3"/>
        <v>生日錯誤</v>
      </c>
    </row>
    <row r="52" spans="1:5">
      <c r="A52">
        <f>範例!C47</f>
        <v>0</v>
      </c>
      <c r="B52" s="41" t="e">
        <f t="shared" si="7"/>
        <v>#VALUE!</v>
      </c>
      <c r="C52" t="e">
        <f t="shared" si="8"/>
        <v>#VALUE!</v>
      </c>
      <c r="D52" s="76" t="e">
        <f t="shared" si="2"/>
        <v>#VALUE!</v>
      </c>
      <c r="E52" t="str">
        <f t="shared" si="3"/>
        <v>生日錯誤</v>
      </c>
    </row>
    <row r="53" spans="1:5">
      <c r="A53">
        <f>範例!C48</f>
        <v>0</v>
      </c>
      <c r="B53" s="41" t="e">
        <f t="shared" si="7"/>
        <v>#VALUE!</v>
      </c>
      <c r="C53" t="e">
        <f t="shared" si="8"/>
        <v>#VALUE!</v>
      </c>
      <c r="D53" s="76" t="e">
        <f t="shared" si="2"/>
        <v>#VALUE!</v>
      </c>
      <c r="E53" t="str">
        <f t="shared" si="3"/>
        <v>生日錯誤</v>
      </c>
    </row>
    <row r="54" spans="1:5">
      <c r="A54">
        <f>範例!C49</f>
        <v>0</v>
      </c>
      <c r="B54" s="41" t="e">
        <f t="shared" si="7"/>
        <v>#VALUE!</v>
      </c>
      <c r="C54" t="e">
        <f t="shared" si="8"/>
        <v>#VALUE!</v>
      </c>
      <c r="D54" s="76" t="e">
        <f t="shared" si="2"/>
        <v>#VALUE!</v>
      </c>
      <c r="E54" t="str">
        <f t="shared" si="3"/>
        <v>生日錯誤</v>
      </c>
    </row>
    <row r="55" spans="1:5">
      <c r="A55">
        <f>範例!C50</f>
        <v>0</v>
      </c>
      <c r="B55" s="41" t="e">
        <f t="shared" si="7"/>
        <v>#VALUE!</v>
      </c>
      <c r="C55" t="e">
        <f t="shared" si="8"/>
        <v>#VALUE!</v>
      </c>
      <c r="D55" s="76" t="e">
        <f t="shared" si="2"/>
        <v>#VALUE!</v>
      </c>
      <c r="E55" t="str">
        <f t="shared" si="3"/>
        <v>生日錯誤</v>
      </c>
    </row>
    <row r="56" spans="1:5">
      <c r="A56">
        <f>範例!C51</f>
        <v>0</v>
      </c>
      <c r="B56" s="41" t="e">
        <f t="shared" si="7"/>
        <v>#VALUE!</v>
      </c>
      <c r="C56" t="e">
        <f t="shared" si="8"/>
        <v>#VALUE!</v>
      </c>
      <c r="D56" s="76" t="e">
        <f t="shared" si="2"/>
        <v>#VALUE!</v>
      </c>
      <c r="E56" t="str">
        <f t="shared" si="3"/>
        <v>生日錯誤</v>
      </c>
    </row>
    <row r="57" spans="1:5">
      <c r="A57">
        <f>範例!C52</f>
        <v>0</v>
      </c>
      <c r="B57" s="41" t="e">
        <f t="shared" si="7"/>
        <v>#VALUE!</v>
      </c>
      <c r="C57" t="e">
        <f t="shared" si="8"/>
        <v>#VALUE!</v>
      </c>
      <c r="D57" s="76" t="e">
        <f t="shared" si="2"/>
        <v>#VALUE!</v>
      </c>
      <c r="E57" t="str">
        <f t="shared" si="3"/>
        <v>生日錯誤</v>
      </c>
    </row>
    <row r="58" spans="1:5">
      <c r="A58">
        <f>範例!C53</f>
        <v>0</v>
      </c>
      <c r="B58" s="41" t="e">
        <f t="shared" si="7"/>
        <v>#VALUE!</v>
      </c>
      <c r="C58" t="e">
        <f t="shared" si="8"/>
        <v>#VALUE!</v>
      </c>
      <c r="D58" s="76" t="e">
        <f t="shared" si="2"/>
        <v>#VALUE!</v>
      </c>
      <c r="E58" t="str">
        <f t="shared" si="3"/>
        <v>生日錯誤</v>
      </c>
    </row>
    <row r="59" spans="1:5">
      <c r="A59">
        <f>範例!C54</f>
        <v>0</v>
      </c>
      <c r="B59" s="41" t="e">
        <f t="shared" si="7"/>
        <v>#VALUE!</v>
      </c>
      <c r="C59" t="e">
        <f t="shared" si="8"/>
        <v>#VALUE!</v>
      </c>
      <c r="D59" s="76" t="e">
        <f t="shared" si="2"/>
        <v>#VALUE!</v>
      </c>
      <c r="E59" t="str">
        <f t="shared" si="3"/>
        <v>生日錯誤</v>
      </c>
    </row>
    <row r="60" spans="1:5">
      <c r="A60">
        <f>範例!C55</f>
        <v>0</v>
      </c>
      <c r="B60" s="41" t="e">
        <f t="shared" si="7"/>
        <v>#VALUE!</v>
      </c>
      <c r="C60" t="e">
        <f t="shared" si="8"/>
        <v>#VALUE!</v>
      </c>
      <c r="D60" s="76" t="e">
        <f t="shared" si="2"/>
        <v>#VALUE!</v>
      </c>
      <c r="E60" t="str">
        <f t="shared" si="3"/>
        <v>生日錯誤</v>
      </c>
    </row>
    <row r="61" spans="1:5">
      <c r="A61">
        <f>範例!C56</f>
        <v>0</v>
      </c>
      <c r="B61" s="41" t="e">
        <f t="shared" si="7"/>
        <v>#VALUE!</v>
      </c>
      <c r="C61" t="e">
        <f t="shared" si="8"/>
        <v>#VALUE!</v>
      </c>
      <c r="D61" s="76" t="e">
        <f t="shared" si="2"/>
        <v>#VALUE!</v>
      </c>
      <c r="E61" t="str">
        <f t="shared" si="3"/>
        <v>生日錯誤</v>
      </c>
    </row>
    <row r="62" spans="1:5">
      <c r="A62">
        <f>範例!C57</f>
        <v>0</v>
      </c>
      <c r="B62" s="41" t="e">
        <f t="shared" si="7"/>
        <v>#VALUE!</v>
      </c>
      <c r="C62" t="e">
        <f t="shared" si="8"/>
        <v>#VALUE!</v>
      </c>
      <c r="D62" s="76" t="e">
        <f t="shared" si="2"/>
        <v>#VALUE!</v>
      </c>
      <c r="E62" t="str">
        <f t="shared" si="3"/>
        <v>生日錯誤</v>
      </c>
    </row>
    <row r="63" spans="1:5">
      <c r="A63">
        <f>範例!C58</f>
        <v>0</v>
      </c>
      <c r="B63" s="41" t="e">
        <f t="shared" si="7"/>
        <v>#VALUE!</v>
      </c>
      <c r="C63" t="e">
        <f t="shared" si="8"/>
        <v>#VALUE!</v>
      </c>
      <c r="D63" s="76" t="e">
        <f t="shared" si="2"/>
        <v>#VALUE!</v>
      </c>
      <c r="E63" t="str">
        <f t="shared" si="3"/>
        <v>生日錯誤</v>
      </c>
    </row>
    <row r="64" spans="1:5">
      <c r="A64">
        <f>範例!C59</f>
        <v>0</v>
      </c>
      <c r="B64" s="41" t="e">
        <f t="shared" si="7"/>
        <v>#VALUE!</v>
      </c>
      <c r="C64" t="e">
        <f t="shared" si="8"/>
        <v>#VALUE!</v>
      </c>
      <c r="D64" s="76" t="e">
        <f t="shared" si="2"/>
        <v>#VALUE!</v>
      </c>
      <c r="E64" t="str">
        <f t="shared" si="3"/>
        <v>生日錯誤</v>
      </c>
    </row>
    <row r="65" spans="1:5">
      <c r="A65">
        <f>範例!C60</f>
        <v>0</v>
      </c>
      <c r="B65" s="41" t="e">
        <f t="shared" si="7"/>
        <v>#VALUE!</v>
      </c>
      <c r="C65" t="e">
        <f t="shared" si="8"/>
        <v>#VALUE!</v>
      </c>
      <c r="D65" s="76" t="e">
        <f t="shared" si="2"/>
        <v>#VALUE!</v>
      </c>
      <c r="E65" t="str">
        <f t="shared" si="3"/>
        <v>生日錯誤</v>
      </c>
    </row>
    <row r="66" spans="1:5">
      <c r="A66">
        <f>範例!C61</f>
        <v>0</v>
      </c>
      <c r="B66" s="41" t="e">
        <f t="shared" ref="B66:B81" si="9">IF(ISBLANK(A66),"無資料",DATEVALUE(CONCATENATE(TEXT(VALUE(IF(LEN(A66)=6,LEFT(A66,2),LEFT(A66,3)))+1911,"0000"),"/",IF(LEN(A66)=6,MID(A66,3,2),MID(A66,4,2)),"/",RIGHT(A66,2))))</f>
        <v>#VALUE!</v>
      </c>
      <c r="C66" t="e">
        <f t="shared" ref="C66:C81" si="10">IF(B66="無資料","無資料",TEXT(YEAR(B66)-1911,"00")&amp;"年"&amp;TEXT(MONTH(B66),"00")&amp;"月"&amp;TEXT(DAY(B66),"00")&amp;"日")</f>
        <v>#VALUE!</v>
      </c>
      <c r="D66" s="76" t="e">
        <f t="shared" si="2"/>
        <v>#VALUE!</v>
      </c>
      <c r="E66" t="str">
        <f t="shared" si="3"/>
        <v>生日錯誤</v>
      </c>
    </row>
    <row r="67" spans="1:5">
      <c r="A67">
        <f>範例!C62</f>
        <v>0</v>
      </c>
      <c r="B67" s="41" t="e">
        <f t="shared" si="9"/>
        <v>#VALUE!</v>
      </c>
      <c r="C67" t="e">
        <f t="shared" si="10"/>
        <v>#VALUE!</v>
      </c>
      <c r="D67" s="76" t="e">
        <f t="shared" ref="D67:D81" si="11">DATEDIF(B67,$I$1,"d")</f>
        <v>#VALUE!</v>
      </c>
      <c r="E67" t="str">
        <f t="shared" ref="E67:E81" si="12">IF(ISERROR(D67),"生日錯誤",INDEX(H:H,MATCH(D67,G:G,-1)))</f>
        <v>生日錯誤</v>
      </c>
    </row>
    <row r="68" spans="1:5">
      <c r="A68">
        <f>範例!C63</f>
        <v>0</v>
      </c>
      <c r="B68" s="41" t="e">
        <f t="shared" si="9"/>
        <v>#VALUE!</v>
      </c>
      <c r="C68" t="e">
        <f t="shared" si="10"/>
        <v>#VALUE!</v>
      </c>
      <c r="D68" s="76" t="e">
        <f t="shared" si="11"/>
        <v>#VALUE!</v>
      </c>
      <c r="E68" t="str">
        <f t="shared" si="12"/>
        <v>生日錯誤</v>
      </c>
    </row>
    <row r="69" spans="1:5">
      <c r="A69">
        <f>範例!C64</f>
        <v>0</v>
      </c>
      <c r="B69" s="41" t="e">
        <f t="shared" si="9"/>
        <v>#VALUE!</v>
      </c>
      <c r="C69" t="e">
        <f t="shared" si="10"/>
        <v>#VALUE!</v>
      </c>
      <c r="D69" s="76" t="e">
        <f t="shared" si="11"/>
        <v>#VALUE!</v>
      </c>
      <c r="E69" t="str">
        <f t="shared" si="12"/>
        <v>生日錯誤</v>
      </c>
    </row>
    <row r="70" spans="1:5">
      <c r="A70">
        <f>範例!C65</f>
        <v>0</v>
      </c>
      <c r="B70" s="41" t="e">
        <f t="shared" si="9"/>
        <v>#VALUE!</v>
      </c>
      <c r="C70" t="e">
        <f t="shared" si="10"/>
        <v>#VALUE!</v>
      </c>
      <c r="D70" s="76" t="e">
        <f t="shared" si="11"/>
        <v>#VALUE!</v>
      </c>
      <c r="E70" t="str">
        <f t="shared" si="12"/>
        <v>生日錯誤</v>
      </c>
    </row>
    <row r="71" spans="1:5">
      <c r="A71">
        <f>範例!C66</f>
        <v>0</v>
      </c>
      <c r="B71" s="41" t="e">
        <f t="shared" si="9"/>
        <v>#VALUE!</v>
      </c>
      <c r="C71" t="e">
        <f t="shared" si="10"/>
        <v>#VALUE!</v>
      </c>
      <c r="D71" s="76" t="e">
        <f t="shared" si="11"/>
        <v>#VALUE!</v>
      </c>
      <c r="E71" t="str">
        <f t="shared" si="12"/>
        <v>生日錯誤</v>
      </c>
    </row>
    <row r="72" spans="1:5">
      <c r="A72">
        <f>範例!C67</f>
        <v>0</v>
      </c>
      <c r="B72" s="41" t="e">
        <f t="shared" si="9"/>
        <v>#VALUE!</v>
      </c>
      <c r="C72" t="e">
        <f t="shared" si="10"/>
        <v>#VALUE!</v>
      </c>
      <c r="D72" s="76" t="e">
        <f t="shared" si="11"/>
        <v>#VALUE!</v>
      </c>
      <c r="E72" t="str">
        <f t="shared" si="12"/>
        <v>生日錯誤</v>
      </c>
    </row>
    <row r="73" spans="1:5">
      <c r="A73">
        <f>範例!C68</f>
        <v>0</v>
      </c>
      <c r="B73" s="41" t="e">
        <f t="shared" si="9"/>
        <v>#VALUE!</v>
      </c>
      <c r="C73" t="e">
        <f t="shared" si="10"/>
        <v>#VALUE!</v>
      </c>
      <c r="D73" s="76" t="e">
        <f t="shared" si="11"/>
        <v>#VALUE!</v>
      </c>
      <c r="E73" t="str">
        <f t="shared" si="12"/>
        <v>生日錯誤</v>
      </c>
    </row>
    <row r="74" spans="1:5">
      <c r="A74">
        <f>範例!C69</f>
        <v>0</v>
      </c>
      <c r="B74" s="41" t="e">
        <f t="shared" si="9"/>
        <v>#VALUE!</v>
      </c>
      <c r="C74" t="e">
        <f t="shared" si="10"/>
        <v>#VALUE!</v>
      </c>
      <c r="D74" s="76" t="e">
        <f t="shared" si="11"/>
        <v>#VALUE!</v>
      </c>
      <c r="E74" t="str">
        <f t="shared" si="12"/>
        <v>生日錯誤</v>
      </c>
    </row>
    <row r="75" spans="1:5">
      <c r="A75">
        <f>範例!C70</f>
        <v>0</v>
      </c>
      <c r="B75" s="41" t="e">
        <f t="shared" si="9"/>
        <v>#VALUE!</v>
      </c>
      <c r="C75" t="e">
        <f t="shared" si="10"/>
        <v>#VALUE!</v>
      </c>
      <c r="D75" s="76" t="e">
        <f t="shared" si="11"/>
        <v>#VALUE!</v>
      </c>
      <c r="E75" t="str">
        <f t="shared" si="12"/>
        <v>生日錯誤</v>
      </c>
    </row>
    <row r="76" spans="1:5">
      <c r="A76">
        <f>範例!C71</f>
        <v>0</v>
      </c>
      <c r="B76" s="41" t="e">
        <f t="shared" si="9"/>
        <v>#VALUE!</v>
      </c>
      <c r="C76" t="e">
        <f t="shared" si="10"/>
        <v>#VALUE!</v>
      </c>
      <c r="D76" s="76" t="e">
        <f t="shared" si="11"/>
        <v>#VALUE!</v>
      </c>
      <c r="E76" t="str">
        <f t="shared" si="12"/>
        <v>生日錯誤</v>
      </c>
    </row>
    <row r="77" spans="1:5">
      <c r="A77">
        <f>範例!C72</f>
        <v>0</v>
      </c>
      <c r="B77" s="41" t="e">
        <f t="shared" si="9"/>
        <v>#VALUE!</v>
      </c>
      <c r="C77" t="e">
        <f t="shared" si="10"/>
        <v>#VALUE!</v>
      </c>
      <c r="D77" s="76" t="e">
        <f t="shared" si="11"/>
        <v>#VALUE!</v>
      </c>
      <c r="E77" t="str">
        <f t="shared" si="12"/>
        <v>生日錯誤</v>
      </c>
    </row>
    <row r="78" spans="1:5">
      <c r="A78">
        <f>範例!C73</f>
        <v>0</v>
      </c>
      <c r="B78" s="41" t="e">
        <f t="shared" si="9"/>
        <v>#VALUE!</v>
      </c>
      <c r="C78" t="e">
        <f t="shared" si="10"/>
        <v>#VALUE!</v>
      </c>
      <c r="D78" s="76" t="e">
        <f t="shared" si="11"/>
        <v>#VALUE!</v>
      </c>
      <c r="E78" t="str">
        <f t="shared" si="12"/>
        <v>生日錯誤</v>
      </c>
    </row>
    <row r="79" spans="1:5">
      <c r="A79">
        <f>範例!C74</f>
        <v>0</v>
      </c>
      <c r="B79" s="41" t="e">
        <f t="shared" si="9"/>
        <v>#VALUE!</v>
      </c>
      <c r="C79" t="e">
        <f t="shared" si="10"/>
        <v>#VALUE!</v>
      </c>
      <c r="D79" s="76" t="e">
        <f t="shared" si="11"/>
        <v>#VALUE!</v>
      </c>
      <c r="E79" t="str">
        <f t="shared" si="12"/>
        <v>生日錯誤</v>
      </c>
    </row>
    <row r="80" spans="1:5">
      <c r="A80">
        <f>範例!C75</f>
        <v>0</v>
      </c>
      <c r="B80" s="41" t="e">
        <f t="shared" si="9"/>
        <v>#VALUE!</v>
      </c>
      <c r="C80" t="e">
        <f t="shared" si="10"/>
        <v>#VALUE!</v>
      </c>
      <c r="D80" s="76" t="e">
        <f t="shared" si="11"/>
        <v>#VALUE!</v>
      </c>
      <c r="E80" t="str">
        <f t="shared" si="12"/>
        <v>生日錯誤</v>
      </c>
    </row>
    <row r="81" spans="1:5">
      <c r="A81">
        <f>範例!C76</f>
        <v>0</v>
      </c>
      <c r="B81" s="41" t="e">
        <f t="shared" si="9"/>
        <v>#VALUE!</v>
      </c>
      <c r="C81" t="e">
        <f t="shared" si="10"/>
        <v>#VALUE!</v>
      </c>
      <c r="D81" s="76" t="e">
        <f t="shared" si="11"/>
        <v>#VALUE!</v>
      </c>
      <c r="E81" t="str">
        <f t="shared" si="12"/>
        <v>生日錯誤</v>
      </c>
    </row>
  </sheetData>
  <phoneticPr fontId="4" type="noConversion"/>
  <conditionalFormatting sqref="B2:B81">
    <cfRule type="cellIs" dxfId="4" priority="3" stopIfTrue="1" operator="equal">
      <formula>"男"</formula>
    </cfRule>
    <cfRule type="cellIs" dxfId="3" priority="4" stopIfTrue="1" operator="equal">
      <formula>"女"</formula>
    </cfRule>
  </conditionalFormatting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21"/>
  <sheetViews>
    <sheetView workbookViewId="0">
      <selection activeCell="B3" sqref="B3"/>
    </sheetView>
  </sheetViews>
  <sheetFormatPr defaultRowHeight="17"/>
  <cols>
    <col min="1" max="1" width="9.453125" customWidth="1"/>
    <col min="2" max="2" width="6" bestFit="1" customWidth="1"/>
    <col min="3" max="3" width="12.08984375" bestFit="1" customWidth="1"/>
  </cols>
  <sheetData>
    <row r="1" spans="1:3">
      <c r="A1" t="s">
        <v>38</v>
      </c>
      <c r="B1" t="s">
        <v>39</v>
      </c>
      <c r="C1" t="s">
        <v>40</v>
      </c>
    </row>
    <row r="2" spans="1:3">
      <c r="A2">
        <v>100</v>
      </c>
      <c r="B2">
        <f t="shared" ref="B2:B33" ca="1" si="0">YEAR(TODAY())-1911-A2</f>
        <v>15</v>
      </c>
      <c r="C2" t="s">
        <v>41</v>
      </c>
    </row>
    <row r="3" spans="1:3">
      <c r="A3">
        <v>99</v>
      </c>
      <c r="B3">
        <f t="shared" ca="1" si="0"/>
        <v>16</v>
      </c>
      <c r="C3" t="s">
        <v>41</v>
      </c>
    </row>
    <row r="4" spans="1:3">
      <c r="A4">
        <v>98</v>
      </c>
      <c r="B4">
        <f t="shared" ca="1" si="0"/>
        <v>17</v>
      </c>
      <c r="C4" t="s">
        <v>41</v>
      </c>
    </row>
    <row r="5" spans="1:3">
      <c r="A5">
        <v>97</v>
      </c>
      <c r="B5">
        <f t="shared" ca="1" si="0"/>
        <v>18</v>
      </c>
      <c r="C5" t="s">
        <v>41</v>
      </c>
    </row>
    <row r="6" spans="1:3">
      <c r="A6">
        <v>96</v>
      </c>
      <c r="B6">
        <f t="shared" ca="1" si="0"/>
        <v>19</v>
      </c>
      <c r="C6" t="s">
        <v>41</v>
      </c>
    </row>
    <row r="7" spans="1:3">
      <c r="A7">
        <v>95</v>
      </c>
      <c r="B7">
        <f t="shared" ca="1" si="0"/>
        <v>20</v>
      </c>
      <c r="C7" t="s">
        <v>41</v>
      </c>
    </row>
    <row r="8" spans="1:3">
      <c r="A8">
        <v>94</v>
      </c>
      <c r="B8">
        <f t="shared" ca="1" si="0"/>
        <v>21</v>
      </c>
      <c r="C8" t="s">
        <v>41</v>
      </c>
    </row>
    <row r="9" spans="1:3">
      <c r="A9">
        <v>93</v>
      </c>
      <c r="B9">
        <f t="shared" ca="1" si="0"/>
        <v>22</v>
      </c>
      <c r="C9" t="s">
        <v>41</v>
      </c>
    </row>
    <row r="10" spans="1:3">
      <c r="A10">
        <v>92</v>
      </c>
      <c r="B10">
        <f t="shared" ca="1" si="0"/>
        <v>23</v>
      </c>
      <c r="C10" t="s">
        <v>41</v>
      </c>
    </row>
    <row r="11" spans="1:3">
      <c r="A11">
        <v>91</v>
      </c>
      <c r="B11">
        <f t="shared" ca="1" si="0"/>
        <v>24</v>
      </c>
      <c r="C11" t="s">
        <v>41</v>
      </c>
    </row>
    <row r="12" spans="1:3">
      <c r="A12">
        <v>90</v>
      </c>
      <c r="B12">
        <f t="shared" ca="1" si="0"/>
        <v>25</v>
      </c>
      <c r="C12" t="s">
        <v>41</v>
      </c>
    </row>
    <row r="13" spans="1:3">
      <c r="A13">
        <v>89</v>
      </c>
      <c r="B13">
        <f t="shared" ca="1" si="0"/>
        <v>26</v>
      </c>
      <c r="C13" t="s">
        <v>41</v>
      </c>
    </row>
    <row r="14" spans="1:3">
      <c r="A14">
        <v>88</v>
      </c>
      <c r="B14">
        <f t="shared" ca="1" si="0"/>
        <v>27</v>
      </c>
      <c r="C14" t="s">
        <v>41</v>
      </c>
    </row>
    <row r="15" spans="1:3">
      <c r="A15">
        <v>87</v>
      </c>
      <c r="B15">
        <f t="shared" ca="1" si="0"/>
        <v>28</v>
      </c>
      <c r="C15" t="s">
        <v>41</v>
      </c>
    </row>
    <row r="16" spans="1:3">
      <c r="A16">
        <v>86</v>
      </c>
      <c r="B16">
        <f t="shared" ca="1" si="0"/>
        <v>29</v>
      </c>
      <c r="C16" t="s">
        <v>41</v>
      </c>
    </row>
    <row r="17" spans="1:3">
      <c r="A17">
        <v>85</v>
      </c>
      <c r="B17">
        <f t="shared" ca="1" si="0"/>
        <v>30</v>
      </c>
      <c r="C17" t="s">
        <v>41</v>
      </c>
    </row>
    <row r="18" spans="1:3">
      <c r="A18">
        <v>84</v>
      </c>
      <c r="B18">
        <f t="shared" ca="1" si="0"/>
        <v>31</v>
      </c>
      <c r="C18" t="s">
        <v>41</v>
      </c>
    </row>
    <row r="19" spans="1:3">
      <c r="A19">
        <v>83</v>
      </c>
      <c r="B19">
        <f t="shared" ca="1" si="0"/>
        <v>32</v>
      </c>
      <c r="C19" t="s">
        <v>41</v>
      </c>
    </row>
    <row r="20" spans="1:3">
      <c r="A20">
        <v>82</v>
      </c>
      <c r="B20">
        <f t="shared" ca="1" si="0"/>
        <v>33</v>
      </c>
      <c r="C20" t="s">
        <v>42</v>
      </c>
    </row>
    <row r="21" spans="1:3">
      <c r="A21">
        <v>81</v>
      </c>
      <c r="B21">
        <f t="shared" ca="1" si="0"/>
        <v>34</v>
      </c>
      <c r="C21" t="s">
        <v>42</v>
      </c>
    </row>
    <row r="22" spans="1:3">
      <c r="A22">
        <v>80</v>
      </c>
      <c r="B22">
        <f t="shared" ca="1" si="0"/>
        <v>35</v>
      </c>
      <c r="C22" t="s">
        <v>42</v>
      </c>
    </row>
    <row r="23" spans="1:3">
      <c r="A23">
        <v>79</v>
      </c>
      <c r="B23">
        <f t="shared" ca="1" si="0"/>
        <v>36</v>
      </c>
      <c r="C23" t="s">
        <v>42</v>
      </c>
    </row>
    <row r="24" spans="1:3">
      <c r="A24">
        <v>78</v>
      </c>
      <c r="B24">
        <f t="shared" ca="1" si="0"/>
        <v>37</v>
      </c>
      <c r="C24" t="s">
        <v>42</v>
      </c>
    </row>
    <row r="25" spans="1:3">
      <c r="A25">
        <v>77</v>
      </c>
      <c r="B25">
        <f t="shared" ca="1" si="0"/>
        <v>38</v>
      </c>
      <c r="C25" t="s">
        <v>42</v>
      </c>
    </row>
    <row r="26" spans="1:3">
      <c r="A26">
        <v>76</v>
      </c>
      <c r="B26">
        <f t="shared" ca="1" si="0"/>
        <v>39</v>
      </c>
      <c r="C26" t="s">
        <v>42</v>
      </c>
    </row>
    <row r="27" spans="1:3">
      <c r="A27">
        <v>75</v>
      </c>
      <c r="B27">
        <f t="shared" ca="1" si="0"/>
        <v>40</v>
      </c>
      <c r="C27" t="s">
        <v>42</v>
      </c>
    </row>
    <row r="28" spans="1:3">
      <c r="A28">
        <v>74</v>
      </c>
      <c r="B28">
        <f t="shared" ca="1" si="0"/>
        <v>41</v>
      </c>
      <c r="C28" t="s">
        <v>42</v>
      </c>
    </row>
    <row r="29" spans="1:3">
      <c r="A29">
        <v>73</v>
      </c>
      <c r="B29">
        <f t="shared" ca="1" si="0"/>
        <v>42</v>
      </c>
      <c r="C29" t="s">
        <v>42</v>
      </c>
    </row>
    <row r="30" spans="1:3">
      <c r="A30">
        <v>72</v>
      </c>
      <c r="B30">
        <f t="shared" ca="1" si="0"/>
        <v>43</v>
      </c>
      <c r="C30" t="s">
        <v>42</v>
      </c>
    </row>
    <row r="31" spans="1:3">
      <c r="A31">
        <v>71</v>
      </c>
      <c r="B31">
        <f t="shared" ca="1" si="0"/>
        <v>44</v>
      </c>
      <c r="C31" t="s">
        <v>42</v>
      </c>
    </row>
    <row r="32" spans="1:3">
      <c r="A32">
        <v>70</v>
      </c>
      <c r="B32">
        <f t="shared" ca="1" si="0"/>
        <v>45</v>
      </c>
      <c r="C32" t="s">
        <v>42</v>
      </c>
    </row>
    <row r="33" spans="1:3">
      <c r="A33">
        <v>69</v>
      </c>
      <c r="B33">
        <f t="shared" ca="1" si="0"/>
        <v>46</v>
      </c>
      <c r="C33" t="s">
        <v>42</v>
      </c>
    </row>
    <row r="34" spans="1:3">
      <c r="A34">
        <v>68</v>
      </c>
      <c r="B34">
        <f t="shared" ref="B34:B65" ca="1" si="1">YEAR(TODAY())-1911-A34</f>
        <v>47</v>
      </c>
      <c r="C34" t="s">
        <v>42</v>
      </c>
    </row>
    <row r="35" spans="1:3">
      <c r="A35">
        <v>67</v>
      </c>
      <c r="B35">
        <f t="shared" ca="1" si="1"/>
        <v>48</v>
      </c>
      <c r="C35" t="s">
        <v>42</v>
      </c>
    </row>
    <row r="36" spans="1:3">
      <c r="A36">
        <v>66</v>
      </c>
      <c r="B36">
        <f t="shared" ca="1" si="1"/>
        <v>49</v>
      </c>
      <c r="C36" t="s">
        <v>42</v>
      </c>
    </row>
    <row r="37" spans="1:3">
      <c r="A37">
        <v>65</v>
      </c>
      <c r="B37">
        <f t="shared" ca="1" si="1"/>
        <v>50</v>
      </c>
      <c r="C37" t="s">
        <v>42</v>
      </c>
    </row>
    <row r="38" spans="1:3">
      <c r="A38">
        <v>64</v>
      </c>
      <c r="B38">
        <f t="shared" ca="1" si="1"/>
        <v>51</v>
      </c>
      <c r="C38" t="s">
        <v>42</v>
      </c>
    </row>
    <row r="39" spans="1:3">
      <c r="A39">
        <v>63</v>
      </c>
      <c r="B39">
        <f t="shared" ca="1" si="1"/>
        <v>52</v>
      </c>
      <c r="C39" t="s">
        <v>42</v>
      </c>
    </row>
    <row r="40" spans="1:3">
      <c r="A40">
        <v>62</v>
      </c>
      <c r="B40">
        <f t="shared" ca="1" si="1"/>
        <v>53</v>
      </c>
      <c r="C40" t="s">
        <v>42</v>
      </c>
    </row>
    <row r="41" spans="1:3">
      <c r="A41">
        <v>61</v>
      </c>
      <c r="B41">
        <f t="shared" ca="1" si="1"/>
        <v>54</v>
      </c>
      <c r="C41" t="s">
        <v>42</v>
      </c>
    </row>
    <row r="42" spans="1:3">
      <c r="A42">
        <v>60</v>
      </c>
      <c r="B42">
        <f t="shared" ca="1" si="1"/>
        <v>55</v>
      </c>
      <c r="C42" t="s">
        <v>42</v>
      </c>
    </row>
    <row r="43" spans="1:3">
      <c r="A43">
        <v>59</v>
      </c>
      <c r="B43">
        <f t="shared" ca="1" si="1"/>
        <v>56</v>
      </c>
      <c r="C43" t="s">
        <v>42</v>
      </c>
    </row>
    <row r="44" spans="1:3">
      <c r="A44">
        <v>58</v>
      </c>
      <c r="B44">
        <f t="shared" ca="1" si="1"/>
        <v>57</v>
      </c>
      <c r="C44" t="s">
        <v>42</v>
      </c>
    </row>
    <row r="45" spans="1:3">
      <c r="A45">
        <v>57</v>
      </c>
      <c r="B45">
        <f t="shared" ca="1" si="1"/>
        <v>58</v>
      </c>
      <c r="C45" t="s">
        <v>42</v>
      </c>
    </row>
    <row r="46" spans="1:3">
      <c r="A46">
        <v>56</v>
      </c>
      <c r="B46">
        <f t="shared" ca="1" si="1"/>
        <v>59</v>
      </c>
      <c r="C46" t="s">
        <v>42</v>
      </c>
    </row>
    <row r="47" spans="1:3">
      <c r="A47">
        <v>55</v>
      </c>
      <c r="B47">
        <f t="shared" ca="1" si="1"/>
        <v>60</v>
      </c>
      <c r="C47" t="s">
        <v>42</v>
      </c>
    </row>
    <row r="48" spans="1:3">
      <c r="A48">
        <v>54</v>
      </c>
      <c r="B48">
        <f t="shared" ca="1" si="1"/>
        <v>61</v>
      </c>
      <c r="C48" t="s">
        <v>43</v>
      </c>
    </row>
    <row r="49" spans="1:3">
      <c r="A49">
        <v>53</v>
      </c>
      <c r="B49">
        <f t="shared" ca="1" si="1"/>
        <v>62</v>
      </c>
      <c r="C49" t="s">
        <v>43</v>
      </c>
    </row>
    <row r="50" spans="1:3">
      <c r="A50">
        <v>52</v>
      </c>
      <c r="B50">
        <f t="shared" ca="1" si="1"/>
        <v>63</v>
      </c>
      <c r="C50" t="s">
        <v>43</v>
      </c>
    </row>
    <row r="51" spans="1:3">
      <c r="A51">
        <v>51</v>
      </c>
      <c r="B51">
        <f t="shared" ca="1" si="1"/>
        <v>64</v>
      </c>
      <c r="C51" t="s">
        <v>43</v>
      </c>
    </row>
    <row r="52" spans="1:3">
      <c r="A52">
        <v>50</v>
      </c>
      <c r="B52">
        <f t="shared" ca="1" si="1"/>
        <v>65</v>
      </c>
      <c r="C52" t="s">
        <v>43</v>
      </c>
    </row>
    <row r="53" spans="1:3">
      <c r="A53">
        <v>49</v>
      </c>
      <c r="B53">
        <f t="shared" ca="1" si="1"/>
        <v>66</v>
      </c>
      <c r="C53" t="s">
        <v>43</v>
      </c>
    </row>
    <row r="54" spans="1:3">
      <c r="A54">
        <v>48</v>
      </c>
      <c r="B54">
        <f t="shared" ca="1" si="1"/>
        <v>67</v>
      </c>
      <c r="C54" t="s">
        <v>43</v>
      </c>
    </row>
    <row r="55" spans="1:3">
      <c r="A55">
        <v>47</v>
      </c>
      <c r="B55">
        <f t="shared" ca="1" si="1"/>
        <v>68</v>
      </c>
      <c r="C55" t="s">
        <v>36</v>
      </c>
    </row>
    <row r="56" spans="1:3">
      <c r="A56">
        <v>46</v>
      </c>
      <c r="B56">
        <f t="shared" ca="1" si="1"/>
        <v>69</v>
      </c>
      <c r="C56" t="s">
        <v>36</v>
      </c>
    </row>
    <row r="57" spans="1:3">
      <c r="A57">
        <v>45</v>
      </c>
      <c r="B57">
        <f t="shared" ca="1" si="1"/>
        <v>70</v>
      </c>
      <c r="C57" t="s">
        <v>36</v>
      </c>
    </row>
    <row r="58" spans="1:3">
      <c r="A58">
        <v>44</v>
      </c>
      <c r="B58">
        <f t="shared" ca="1" si="1"/>
        <v>71</v>
      </c>
      <c r="C58" t="s">
        <v>36</v>
      </c>
    </row>
    <row r="59" spans="1:3">
      <c r="A59">
        <v>43</v>
      </c>
      <c r="B59">
        <f t="shared" ca="1" si="1"/>
        <v>72</v>
      </c>
      <c r="C59" t="s">
        <v>36</v>
      </c>
    </row>
    <row r="60" spans="1:3">
      <c r="A60">
        <v>42</v>
      </c>
      <c r="B60">
        <f t="shared" ca="1" si="1"/>
        <v>73</v>
      </c>
      <c r="C60" t="s">
        <v>36</v>
      </c>
    </row>
    <row r="61" spans="1:3">
      <c r="A61">
        <v>41</v>
      </c>
      <c r="B61">
        <f t="shared" ca="1" si="1"/>
        <v>74</v>
      </c>
      <c r="C61" t="s">
        <v>36</v>
      </c>
    </row>
    <row r="62" spans="1:3">
      <c r="A62">
        <v>40</v>
      </c>
      <c r="B62">
        <f t="shared" ca="1" si="1"/>
        <v>75</v>
      </c>
      <c r="C62" t="s">
        <v>36</v>
      </c>
    </row>
    <row r="63" spans="1:3">
      <c r="A63">
        <v>39</v>
      </c>
      <c r="B63">
        <f t="shared" ca="1" si="1"/>
        <v>76</v>
      </c>
      <c r="C63" t="s">
        <v>36</v>
      </c>
    </row>
    <row r="64" spans="1:3">
      <c r="A64">
        <v>38</v>
      </c>
      <c r="B64">
        <f t="shared" ca="1" si="1"/>
        <v>77</v>
      </c>
      <c r="C64" t="s">
        <v>36</v>
      </c>
    </row>
    <row r="65" spans="1:3">
      <c r="A65">
        <v>37</v>
      </c>
      <c r="B65">
        <f t="shared" ca="1" si="1"/>
        <v>78</v>
      </c>
      <c r="C65" t="s">
        <v>36</v>
      </c>
    </row>
    <row r="66" spans="1:3">
      <c r="A66">
        <v>36</v>
      </c>
      <c r="B66">
        <f t="shared" ref="B66:B97" ca="1" si="2">YEAR(TODAY())-1911-A66</f>
        <v>79</v>
      </c>
      <c r="C66" t="s">
        <v>36</v>
      </c>
    </row>
    <row r="67" spans="1:3">
      <c r="A67">
        <v>35</v>
      </c>
      <c r="B67">
        <f t="shared" ca="1" si="2"/>
        <v>80</v>
      </c>
      <c r="C67" t="s">
        <v>36</v>
      </c>
    </row>
    <row r="68" spans="1:3">
      <c r="A68">
        <v>34</v>
      </c>
      <c r="B68">
        <f t="shared" ca="1" si="2"/>
        <v>81</v>
      </c>
      <c r="C68" t="s">
        <v>36</v>
      </c>
    </row>
    <row r="69" spans="1:3">
      <c r="A69">
        <v>33</v>
      </c>
      <c r="B69">
        <f t="shared" ca="1" si="2"/>
        <v>82</v>
      </c>
      <c r="C69" t="s">
        <v>36</v>
      </c>
    </row>
    <row r="70" spans="1:3">
      <c r="A70">
        <v>32</v>
      </c>
      <c r="B70">
        <f t="shared" ca="1" si="2"/>
        <v>83</v>
      </c>
      <c r="C70" t="s">
        <v>36</v>
      </c>
    </row>
    <row r="71" spans="1:3">
      <c r="A71">
        <v>31</v>
      </c>
      <c r="B71">
        <f t="shared" ca="1" si="2"/>
        <v>84</v>
      </c>
      <c r="C71" t="s">
        <v>36</v>
      </c>
    </row>
    <row r="72" spans="1:3">
      <c r="A72">
        <v>30</v>
      </c>
      <c r="B72">
        <f t="shared" ca="1" si="2"/>
        <v>85</v>
      </c>
      <c r="C72" t="s">
        <v>36</v>
      </c>
    </row>
    <row r="73" spans="1:3">
      <c r="A73">
        <v>29</v>
      </c>
      <c r="B73">
        <f t="shared" ca="1" si="2"/>
        <v>86</v>
      </c>
      <c r="C73" t="s">
        <v>36</v>
      </c>
    </row>
    <row r="74" spans="1:3">
      <c r="A74">
        <v>28</v>
      </c>
      <c r="B74">
        <f t="shared" ca="1" si="2"/>
        <v>87</v>
      </c>
      <c r="C74" t="s">
        <v>36</v>
      </c>
    </row>
    <row r="75" spans="1:3">
      <c r="A75">
        <v>27</v>
      </c>
      <c r="B75">
        <f t="shared" ca="1" si="2"/>
        <v>88</v>
      </c>
      <c r="C75" t="s">
        <v>36</v>
      </c>
    </row>
    <row r="76" spans="1:3">
      <c r="A76">
        <v>26</v>
      </c>
      <c r="B76">
        <f t="shared" ca="1" si="2"/>
        <v>89</v>
      </c>
      <c r="C76" t="s">
        <v>36</v>
      </c>
    </row>
    <row r="77" spans="1:3">
      <c r="A77">
        <v>25</v>
      </c>
      <c r="B77">
        <f t="shared" ca="1" si="2"/>
        <v>90</v>
      </c>
      <c r="C77" t="s">
        <v>36</v>
      </c>
    </row>
    <row r="78" spans="1:3">
      <c r="A78">
        <v>24</v>
      </c>
      <c r="B78">
        <f t="shared" ca="1" si="2"/>
        <v>91</v>
      </c>
      <c r="C78" t="s">
        <v>36</v>
      </c>
    </row>
    <row r="79" spans="1:3">
      <c r="A79">
        <v>23</v>
      </c>
      <c r="B79">
        <f t="shared" ca="1" si="2"/>
        <v>92</v>
      </c>
      <c r="C79" t="s">
        <v>36</v>
      </c>
    </row>
    <row r="80" spans="1:3">
      <c r="A80">
        <v>22</v>
      </c>
      <c r="B80">
        <f t="shared" ca="1" si="2"/>
        <v>93</v>
      </c>
      <c r="C80" t="s">
        <v>36</v>
      </c>
    </row>
    <row r="81" spans="1:3">
      <c r="A81">
        <v>21</v>
      </c>
      <c r="B81">
        <f t="shared" ca="1" si="2"/>
        <v>94</v>
      </c>
      <c r="C81" t="s">
        <v>36</v>
      </c>
    </row>
    <row r="82" spans="1:3">
      <c r="A82">
        <v>20</v>
      </c>
      <c r="B82">
        <f t="shared" ca="1" si="2"/>
        <v>95</v>
      </c>
      <c r="C82" t="s">
        <v>36</v>
      </c>
    </row>
    <row r="83" spans="1:3">
      <c r="A83">
        <v>19</v>
      </c>
      <c r="B83">
        <f t="shared" ca="1" si="2"/>
        <v>96</v>
      </c>
      <c r="C83" t="s">
        <v>36</v>
      </c>
    </row>
    <row r="84" spans="1:3">
      <c r="A84">
        <v>18</v>
      </c>
      <c r="B84">
        <f t="shared" ca="1" si="2"/>
        <v>97</v>
      </c>
      <c r="C84" t="s">
        <v>36</v>
      </c>
    </row>
    <row r="85" spans="1:3">
      <c r="A85">
        <v>17</v>
      </c>
      <c r="B85">
        <f t="shared" ca="1" si="2"/>
        <v>98</v>
      </c>
      <c r="C85" t="s">
        <v>36</v>
      </c>
    </row>
    <row r="86" spans="1:3">
      <c r="A86">
        <v>16</v>
      </c>
      <c r="B86">
        <f t="shared" ca="1" si="2"/>
        <v>99</v>
      </c>
      <c r="C86" t="s">
        <v>36</v>
      </c>
    </row>
    <row r="87" spans="1:3">
      <c r="A87">
        <v>15</v>
      </c>
      <c r="B87">
        <f t="shared" ca="1" si="2"/>
        <v>100</v>
      </c>
      <c r="C87" t="s">
        <v>36</v>
      </c>
    </row>
    <row r="88" spans="1:3">
      <c r="A88">
        <v>14</v>
      </c>
      <c r="B88">
        <f t="shared" ca="1" si="2"/>
        <v>101</v>
      </c>
      <c r="C88" t="s">
        <v>36</v>
      </c>
    </row>
    <row r="89" spans="1:3">
      <c r="A89">
        <v>13</v>
      </c>
      <c r="B89">
        <f t="shared" ca="1" si="2"/>
        <v>102</v>
      </c>
      <c r="C89" t="s">
        <v>36</v>
      </c>
    </row>
    <row r="90" spans="1:3">
      <c r="A90">
        <v>12</v>
      </c>
      <c r="B90">
        <f t="shared" ca="1" si="2"/>
        <v>103</v>
      </c>
      <c r="C90" t="s">
        <v>36</v>
      </c>
    </row>
    <row r="91" spans="1:3">
      <c r="A91">
        <v>11</v>
      </c>
      <c r="B91">
        <f t="shared" ca="1" si="2"/>
        <v>104</v>
      </c>
      <c r="C91" t="s">
        <v>36</v>
      </c>
    </row>
    <row r="92" spans="1:3">
      <c r="A92">
        <v>10</v>
      </c>
      <c r="B92">
        <f t="shared" ca="1" si="2"/>
        <v>105</v>
      </c>
      <c r="C92" t="s">
        <v>36</v>
      </c>
    </row>
    <row r="93" spans="1:3">
      <c r="A93">
        <v>9</v>
      </c>
      <c r="B93">
        <f t="shared" ca="1" si="2"/>
        <v>106</v>
      </c>
      <c r="C93" t="s">
        <v>36</v>
      </c>
    </row>
    <row r="94" spans="1:3">
      <c r="A94">
        <v>8</v>
      </c>
      <c r="B94">
        <f t="shared" ca="1" si="2"/>
        <v>107</v>
      </c>
      <c r="C94" t="s">
        <v>36</v>
      </c>
    </row>
    <row r="95" spans="1:3">
      <c r="A95">
        <v>7</v>
      </c>
      <c r="B95">
        <f t="shared" ca="1" si="2"/>
        <v>108</v>
      </c>
      <c r="C95" t="s">
        <v>36</v>
      </c>
    </row>
    <row r="96" spans="1:3">
      <c r="A96">
        <v>6</v>
      </c>
      <c r="B96">
        <f t="shared" ca="1" si="2"/>
        <v>109</v>
      </c>
      <c r="C96" s="40" t="s">
        <v>44</v>
      </c>
    </row>
    <row r="97" spans="1:3">
      <c r="A97">
        <v>5</v>
      </c>
      <c r="B97">
        <f t="shared" ca="1" si="2"/>
        <v>110</v>
      </c>
      <c r="C97" s="40" t="s">
        <v>44</v>
      </c>
    </row>
    <row r="98" spans="1:3">
      <c r="A98">
        <v>4</v>
      </c>
      <c r="B98">
        <f t="shared" ref="B98:B121" ca="1" si="3">YEAR(TODAY())-1911-A98</f>
        <v>111</v>
      </c>
      <c r="C98" s="40" t="s">
        <v>45</v>
      </c>
    </row>
    <row r="99" spans="1:3">
      <c r="A99">
        <v>3</v>
      </c>
      <c r="B99">
        <f t="shared" ca="1" si="3"/>
        <v>112</v>
      </c>
      <c r="C99" s="40" t="s">
        <v>45</v>
      </c>
    </row>
    <row r="100" spans="1:3">
      <c r="A100">
        <v>2</v>
      </c>
      <c r="B100">
        <f t="shared" ca="1" si="3"/>
        <v>113</v>
      </c>
      <c r="C100" s="40" t="s">
        <v>46</v>
      </c>
    </row>
    <row r="101" spans="1:3">
      <c r="A101">
        <v>1</v>
      </c>
      <c r="B101">
        <f t="shared" ca="1" si="3"/>
        <v>114</v>
      </c>
      <c r="C101" s="40" t="s">
        <v>46</v>
      </c>
    </row>
    <row r="102" spans="1:3">
      <c r="A102">
        <v>0</v>
      </c>
      <c r="B102">
        <f t="shared" ca="1" si="3"/>
        <v>115</v>
      </c>
      <c r="C102" t="s">
        <v>37</v>
      </c>
    </row>
    <row r="103" spans="1:3">
      <c r="A103">
        <v>-1</v>
      </c>
      <c r="B103">
        <f t="shared" ca="1" si="3"/>
        <v>116</v>
      </c>
      <c r="C103" t="s">
        <v>37</v>
      </c>
    </row>
    <row r="104" spans="1:3">
      <c r="A104">
        <v>-2</v>
      </c>
      <c r="B104">
        <f t="shared" ca="1" si="3"/>
        <v>117</v>
      </c>
      <c r="C104" t="s">
        <v>37</v>
      </c>
    </row>
    <row r="105" spans="1:3">
      <c r="A105">
        <v>-3</v>
      </c>
      <c r="B105">
        <f t="shared" ca="1" si="3"/>
        <v>118</v>
      </c>
      <c r="C105" t="s">
        <v>37</v>
      </c>
    </row>
    <row r="106" spans="1:3">
      <c r="A106">
        <v>-4</v>
      </c>
      <c r="B106">
        <f t="shared" ca="1" si="3"/>
        <v>119</v>
      </c>
      <c r="C106" t="s">
        <v>37</v>
      </c>
    </row>
    <row r="107" spans="1:3">
      <c r="A107">
        <v>-5</v>
      </c>
      <c r="B107">
        <f t="shared" ca="1" si="3"/>
        <v>120</v>
      </c>
      <c r="C107" t="s">
        <v>37</v>
      </c>
    </row>
    <row r="108" spans="1:3">
      <c r="A108">
        <v>-6</v>
      </c>
      <c r="B108">
        <f t="shared" ca="1" si="3"/>
        <v>121</v>
      </c>
      <c r="C108" t="s">
        <v>37</v>
      </c>
    </row>
    <row r="109" spans="1:3">
      <c r="A109">
        <v>-7</v>
      </c>
      <c r="B109">
        <f t="shared" ca="1" si="3"/>
        <v>122</v>
      </c>
      <c r="C109" t="s">
        <v>37</v>
      </c>
    </row>
    <row r="110" spans="1:3">
      <c r="A110">
        <v>-8</v>
      </c>
      <c r="B110">
        <f t="shared" ca="1" si="3"/>
        <v>123</v>
      </c>
      <c r="C110" t="s">
        <v>37</v>
      </c>
    </row>
    <row r="111" spans="1:3">
      <c r="A111">
        <v>-9</v>
      </c>
      <c r="B111">
        <f t="shared" ca="1" si="3"/>
        <v>124</v>
      </c>
      <c r="C111" t="s">
        <v>37</v>
      </c>
    </row>
    <row r="112" spans="1:3">
      <c r="A112">
        <v>-10</v>
      </c>
      <c r="B112">
        <f t="shared" ca="1" si="3"/>
        <v>125</v>
      </c>
      <c r="C112" t="s">
        <v>37</v>
      </c>
    </row>
    <row r="113" spans="1:3">
      <c r="A113">
        <v>-11</v>
      </c>
      <c r="B113">
        <f t="shared" ca="1" si="3"/>
        <v>126</v>
      </c>
      <c r="C113" t="s">
        <v>37</v>
      </c>
    </row>
    <row r="114" spans="1:3">
      <c r="A114">
        <v>-12</v>
      </c>
      <c r="B114">
        <f t="shared" ca="1" si="3"/>
        <v>127</v>
      </c>
      <c r="C114" t="s">
        <v>37</v>
      </c>
    </row>
    <row r="115" spans="1:3">
      <c r="A115">
        <v>-13</v>
      </c>
      <c r="B115">
        <f t="shared" ca="1" si="3"/>
        <v>128</v>
      </c>
      <c r="C115" t="s">
        <v>37</v>
      </c>
    </row>
    <row r="116" spans="1:3">
      <c r="A116">
        <v>-14</v>
      </c>
      <c r="B116">
        <f t="shared" ca="1" si="3"/>
        <v>129</v>
      </c>
      <c r="C116" t="s">
        <v>37</v>
      </c>
    </row>
    <row r="117" spans="1:3">
      <c r="A117">
        <v>-15</v>
      </c>
      <c r="B117">
        <f t="shared" ca="1" si="3"/>
        <v>130</v>
      </c>
      <c r="C117" t="s">
        <v>37</v>
      </c>
    </row>
    <row r="118" spans="1:3">
      <c r="A118">
        <v>-16</v>
      </c>
      <c r="B118">
        <f t="shared" ca="1" si="3"/>
        <v>131</v>
      </c>
      <c r="C118" t="s">
        <v>37</v>
      </c>
    </row>
    <row r="119" spans="1:3">
      <c r="A119">
        <v>-17</v>
      </c>
      <c r="B119">
        <f t="shared" ca="1" si="3"/>
        <v>132</v>
      </c>
      <c r="C119" t="s">
        <v>37</v>
      </c>
    </row>
    <row r="120" spans="1:3">
      <c r="A120">
        <v>-18</v>
      </c>
      <c r="B120">
        <f t="shared" ca="1" si="3"/>
        <v>133</v>
      </c>
      <c r="C120" t="s">
        <v>37</v>
      </c>
    </row>
    <row r="121" spans="1:3">
      <c r="A121">
        <v>-19</v>
      </c>
      <c r="B121">
        <f t="shared" ca="1" si="3"/>
        <v>134</v>
      </c>
      <c r="C121" t="s">
        <v>37</v>
      </c>
    </row>
  </sheetData>
  <phoneticPr fontId="4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"/>
  <sheetViews>
    <sheetView workbookViewId="0">
      <selection activeCell="D6" sqref="D6"/>
    </sheetView>
  </sheetViews>
  <sheetFormatPr defaultRowHeight="17"/>
  <cols>
    <col min="1" max="1" width="10.453125" bestFit="1" customWidth="1"/>
    <col min="2" max="4" width="8.453125" bestFit="1" customWidth="1"/>
  </cols>
  <sheetData>
    <row r="1" spans="1:4">
      <c r="A1" t="s">
        <v>33</v>
      </c>
      <c r="B1" t="s">
        <v>51</v>
      </c>
      <c r="C1" t="s">
        <v>52</v>
      </c>
      <c r="D1" t="s">
        <v>53</v>
      </c>
    </row>
    <row r="2" spans="1:4">
      <c r="A2" t="s">
        <v>34</v>
      </c>
      <c r="B2">
        <f>年齡轉換_範例!G7</f>
        <v>28489</v>
      </c>
      <c r="C2">
        <f>年齡轉換_範例!G5</f>
        <v>31411</v>
      </c>
      <c r="D2">
        <f>年齡轉換_範例!G3</f>
        <v>32507</v>
      </c>
    </row>
    <row r="3" spans="1:4">
      <c r="A3" t="s">
        <v>35</v>
      </c>
      <c r="B3">
        <f>年齡轉換_範例!G6</f>
        <v>31410</v>
      </c>
      <c r="C3">
        <f>年齡轉換_範例!G4</f>
        <v>32506</v>
      </c>
      <c r="D3">
        <f>年齡轉換_範例!G2</f>
        <v>61604</v>
      </c>
    </row>
  </sheetData>
  <phoneticPr fontId="4" type="noConversion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具名範圍</vt:lpstr>
      </vt:variant>
      <vt:variant>
        <vt:i4>12</vt:i4>
      </vt:variant>
    </vt:vector>
  </HeadingPairs>
  <TitlesOfParts>
    <vt:vector size="23" baseType="lpstr">
      <vt:lpstr>報名單位資料</vt:lpstr>
      <vt:lpstr>11505中壢選拔報名表</vt:lpstr>
      <vt:lpstr>身分證</vt:lpstr>
      <vt:lpstr>範例</vt:lpstr>
      <vt:lpstr>賽程</vt:lpstr>
      <vt:lpstr>年齡轉換</vt:lpstr>
      <vt:lpstr>年齡轉換_範例</vt:lpstr>
      <vt:lpstr>級別分布表</vt:lpstr>
      <vt:lpstr>級別資料表</vt:lpstr>
      <vt:lpstr>參數設定表</vt:lpstr>
      <vt:lpstr>變數設定表</vt:lpstr>
      <vt:lpstr>賽程!_Hlk67323692</vt:lpstr>
      <vt:lpstr>賽程!_Hlk67396679</vt:lpstr>
      <vt:lpstr>LaneNum</vt:lpstr>
      <vt:lpstr>'11505中壢選拔報名表'!Print_Area</vt:lpstr>
      <vt:lpstr>參數設定表!Print_Area</vt:lpstr>
      <vt:lpstr>報名單位資料!Print_Area</vt:lpstr>
      <vt:lpstr>範例!Print_Area</vt:lpstr>
      <vt:lpstr>'11505中壢選拔報名表'!Print_Titles</vt:lpstr>
      <vt:lpstr>參數設定表!Print_Titles</vt:lpstr>
      <vt:lpstr>報名單位資料!Print_Titles</vt:lpstr>
      <vt:lpstr>範例!Print_Titles</vt:lpstr>
      <vt:lpstr>ToPrintNum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JuLiRong</dc:creator>
  <cp:lastModifiedBy>系統 報名</cp:lastModifiedBy>
  <cp:lastPrinted>2015-05-17T19:22:47Z</cp:lastPrinted>
  <dcterms:created xsi:type="dcterms:W3CDTF">2009-04-19T00:26:47Z</dcterms:created>
  <dcterms:modified xsi:type="dcterms:W3CDTF">2026-03-15T03:41:59Z</dcterms:modified>
</cp:coreProperties>
</file>